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zsechkov\Desktop\N\7_5 Елена\Документи за попълване към условия за кандидатстване Н\Документи за попълване към условия за кандидатстване Н\"/>
    </mc:Choice>
  </mc:AlternateContent>
  <bookViews>
    <workbookView xWindow="0" yWindow="0" windowWidth="25200" windowHeight="12135" tabRatio="588"/>
  </bookViews>
  <sheets>
    <sheet name="ТДИД" sheetId="1" r:id="rId1"/>
    <sheet name="za_isak" sheetId="8" state="hidden" r:id="rId2"/>
    <sheet name="KODOVE_ISAK" sheetId="9" state="hidden" r:id="rId3"/>
    <sheet name="Списък опростени " sheetId="4" r:id="rId4"/>
    <sheet name="Списък държавни помощи" sheetId="5" r:id="rId5"/>
  </sheets>
  <definedNames>
    <definedName name="_xlnm.Print_Area" localSheetId="0">ТДИД!$A$1:$P$233</definedName>
  </definedNames>
  <calcPr calcId="162913"/>
</workbook>
</file>

<file path=xl/calcChain.xml><?xml version="1.0" encoding="utf-8"?>
<calcChain xmlns="http://schemas.openxmlformats.org/spreadsheetml/2006/main">
  <c r="B22" i="8" l="1"/>
  <c r="L123" i="1" l="1"/>
  <c r="J161" i="8" l="1"/>
  <c r="J162" i="8"/>
  <c r="J163" i="8"/>
  <c r="J164" i="8"/>
  <c r="J165" i="8"/>
  <c r="J166" i="8"/>
  <c r="J167" i="8"/>
  <c r="J168" i="8"/>
  <c r="J160" i="8"/>
  <c r="K130" i="8"/>
  <c r="K131" i="8"/>
  <c r="K132" i="8"/>
  <c r="K133" i="8"/>
  <c r="K134" i="8"/>
  <c r="K135" i="8"/>
  <c r="K136" i="8"/>
  <c r="K137" i="8"/>
  <c r="K138" i="8"/>
  <c r="K139" i="8"/>
  <c r="K140" i="8"/>
  <c r="K141" i="8"/>
  <c r="K142" i="8"/>
  <c r="K143" i="8"/>
  <c r="K144" i="8"/>
  <c r="K145" i="8"/>
  <c r="K146" i="8"/>
  <c r="K147" i="8"/>
  <c r="K148" i="8"/>
  <c r="K149" i="8"/>
  <c r="K150" i="8"/>
  <c r="K151" i="8"/>
  <c r="K152" i="8"/>
  <c r="K153" i="8"/>
  <c r="K154" i="8"/>
  <c r="K155" i="8"/>
  <c r="K156" i="8"/>
  <c r="K157" i="8"/>
  <c r="K158" i="8"/>
  <c r="K159" i="8"/>
  <c r="K129" i="8"/>
  <c r="J81" i="8"/>
  <c r="J82" i="8"/>
  <c r="J83" i="8"/>
  <c r="J84" i="8"/>
  <c r="J85" i="8"/>
  <c r="J86" i="8"/>
  <c r="J87" i="8"/>
  <c r="J88" i="8"/>
  <c r="J89" i="8"/>
  <c r="J90" i="8"/>
  <c r="J91" i="8"/>
  <c r="J92" i="8"/>
  <c r="J93" i="8"/>
  <c r="J94" i="8"/>
  <c r="J95" i="8"/>
  <c r="J96" i="8"/>
  <c r="J97" i="8"/>
  <c r="J98" i="8"/>
  <c r="J99" i="8"/>
  <c r="J100" i="8"/>
  <c r="J101" i="8"/>
  <c r="J102" i="8"/>
  <c r="J103" i="8"/>
  <c r="J104" i="8"/>
  <c r="J105" i="8"/>
  <c r="J106" i="8"/>
  <c r="J107" i="8"/>
  <c r="J108" i="8"/>
  <c r="J109" i="8"/>
  <c r="J110" i="8"/>
  <c r="J111" i="8"/>
  <c r="J112" i="8"/>
  <c r="J113" i="8"/>
  <c r="J114" i="8"/>
  <c r="J115" i="8"/>
  <c r="J116" i="8"/>
  <c r="J117" i="8"/>
  <c r="J118" i="8"/>
  <c r="J119" i="8"/>
  <c r="J120" i="8"/>
  <c r="J121" i="8"/>
  <c r="J122" i="8"/>
  <c r="J123" i="8"/>
  <c r="J124" i="8"/>
  <c r="J125" i="8"/>
  <c r="J126" i="8"/>
  <c r="J127" i="8"/>
  <c r="J128" i="8"/>
  <c r="J55" i="8"/>
  <c r="J56" i="8"/>
  <c r="J57" i="8"/>
  <c r="J58" i="8"/>
  <c r="J59" i="8"/>
  <c r="J60" i="8"/>
  <c r="J61" i="8"/>
  <c r="J62" i="8"/>
  <c r="J63" i="8"/>
  <c r="J64" i="8"/>
  <c r="J65" i="8"/>
  <c r="J66" i="8"/>
  <c r="J67" i="8"/>
  <c r="J68" i="8"/>
  <c r="J69" i="8"/>
  <c r="J70" i="8"/>
  <c r="J71" i="8"/>
  <c r="J72" i="8"/>
  <c r="J73" i="8"/>
  <c r="J74" i="8"/>
  <c r="J75" i="8"/>
  <c r="J76" i="8"/>
  <c r="J77" i="8"/>
  <c r="J78" i="8"/>
  <c r="J79" i="8"/>
  <c r="J80" i="8"/>
  <c r="J54" i="8"/>
  <c r="K5" i="8"/>
  <c r="K6" i="8"/>
  <c r="K7" i="8"/>
  <c r="K8" i="8"/>
  <c r="K9" i="8"/>
  <c r="K10" i="8"/>
  <c r="K11" i="8"/>
  <c r="K12" i="8"/>
  <c r="K13" i="8"/>
  <c r="K14" i="8"/>
  <c r="K15" i="8"/>
  <c r="K16" i="8"/>
  <c r="K17" i="8"/>
  <c r="K18" i="8"/>
  <c r="K19" i="8"/>
  <c r="K20" i="8"/>
  <c r="K21" i="8"/>
  <c r="K22" i="8"/>
  <c r="K23" i="8"/>
  <c r="K24" i="8"/>
  <c r="K25" i="8"/>
  <c r="K26" i="8"/>
  <c r="K27" i="8"/>
  <c r="K28" i="8"/>
  <c r="K29" i="8"/>
  <c r="K30" i="8"/>
  <c r="K31" i="8"/>
  <c r="K32" i="8"/>
  <c r="K33" i="8"/>
  <c r="K34" i="8"/>
  <c r="K35" i="8"/>
  <c r="K36" i="8"/>
  <c r="K37" i="8"/>
  <c r="K38" i="8"/>
  <c r="K39" i="8"/>
  <c r="K40" i="8"/>
  <c r="K41" i="8"/>
  <c r="K42" i="8"/>
  <c r="K43" i="8"/>
  <c r="K44" i="8"/>
  <c r="K45" i="8"/>
  <c r="K46" i="8"/>
  <c r="K47" i="8"/>
  <c r="K48" i="8"/>
  <c r="K49" i="8"/>
  <c r="K50" i="8"/>
  <c r="K51" i="8"/>
  <c r="K52" i="8"/>
  <c r="K53" i="8"/>
  <c r="K4" i="8"/>
  <c r="E130" i="8" l="1"/>
  <c r="E131" i="8"/>
  <c r="E132" i="8"/>
  <c r="E133" i="8"/>
  <c r="E134" i="8"/>
  <c r="E135" i="8"/>
  <c r="E136" i="8"/>
  <c r="E137" i="8"/>
  <c r="E138" i="8"/>
  <c r="E139" i="8"/>
  <c r="E140" i="8"/>
  <c r="E141" i="8"/>
  <c r="E142" i="8"/>
  <c r="E143" i="8"/>
  <c r="E129" i="8"/>
  <c r="D129" i="8"/>
  <c r="B130" i="8"/>
  <c r="B131" i="8"/>
  <c r="B132" i="8"/>
  <c r="B133" i="8"/>
  <c r="B134" i="8"/>
  <c r="B135" i="8"/>
  <c r="B136" i="8"/>
  <c r="B137" i="8"/>
  <c r="B138" i="8"/>
  <c r="B139" i="8"/>
  <c r="B140" i="8"/>
  <c r="B141" i="8"/>
  <c r="B142" i="8"/>
  <c r="B143" i="8"/>
  <c r="B129" i="8"/>
  <c r="I70" i="1" l="1"/>
  <c r="I10" i="1" l="1"/>
  <c r="I17" i="1" l="1"/>
  <c r="I15" i="1" l="1"/>
  <c r="J15" i="1"/>
  <c r="F161" i="8" l="1"/>
  <c r="F162" i="8"/>
  <c r="F163" i="8"/>
  <c r="F164" i="8"/>
  <c r="F165" i="8"/>
  <c r="F166" i="8"/>
  <c r="F167" i="8"/>
  <c r="F168" i="8"/>
  <c r="F160" i="8"/>
  <c r="G145" i="8"/>
  <c r="G146" i="8"/>
  <c r="G147" i="8"/>
  <c r="G148" i="8"/>
  <c r="G149" i="8"/>
  <c r="G150" i="8"/>
  <c r="G151" i="8"/>
  <c r="G152" i="8"/>
  <c r="G153" i="8"/>
  <c r="G154" i="8"/>
  <c r="G155" i="8"/>
  <c r="G156" i="8"/>
  <c r="G157" i="8"/>
  <c r="G158" i="8"/>
  <c r="G159" i="8"/>
  <c r="G144" i="8"/>
  <c r="G130" i="8"/>
  <c r="G131" i="8"/>
  <c r="G132" i="8"/>
  <c r="G133" i="8"/>
  <c r="G134" i="8"/>
  <c r="G135" i="8"/>
  <c r="G136" i="8"/>
  <c r="G137" i="8"/>
  <c r="G138" i="8"/>
  <c r="G139" i="8"/>
  <c r="G140" i="8"/>
  <c r="G141" i="8"/>
  <c r="G142" i="8"/>
  <c r="G143" i="8"/>
  <c r="G129" i="8"/>
  <c r="F105" i="8"/>
  <c r="F106" i="8"/>
  <c r="F107" i="8"/>
  <c r="F108" i="8"/>
  <c r="F109" i="8"/>
  <c r="F110" i="8"/>
  <c r="F111" i="8"/>
  <c r="F112" i="8"/>
  <c r="F113" i="8"/>
  <c r="F114" i="8"/>
  <c r="F115" i="8"/>
  <c r="F116" i="8"/>
  <c r="F117" i="8"/>
  <c r="F118" i="8"/>
  <c r="F119" i="8"/>
  <c r="F120" i="8"/>
  <c r="F121" i="8"/>
  <c r="F122" i="8"/>
  <c r="F123" i="8"/>
  <c r="F124" i="8"/>
  <c r="F125" i="8"/>
  <c r="F126" i="8"/>
  <c r="F127" i="8"/>
  <c r="F128" i="8"/>
  <c r="F104" i="8"/>
  <c r="F80" i="8"/>
  <c r="F81" i="8"/>
  <c r="F82" i="8"/>
  <c r="F83" i="8"/>
  <c r="F84" i="8"/>
  <c r="F85" i="8"/>
  <c r="F86" i="8"/>
  <c r="F87" i="8"/>
  <c r="F88" i="8"/>
  <c r="F89" i="8"/>
  <c r="F90" i="8"/>
  <c r="F91" i="8"/>
  <c r="F92" i="8"/>
  <c r="F93" i="8"/>
  <c r="F94" i="8"/>
  <c r="F95" i="8"/>
  <c r="F96" i="8"/>
  <c r="F97" i="8"/>
  <c r="F98" i="8"/>
  <c r="F99" i="8"/>
  <c r="F100" i="8"/>
  <c r="F101" i="8"/>
  <c r="F102" i="8"/>
  <c r="F103" i="8"/>
  <c r="F79" i="8"/>
  <c r="F55" i="8"/>
  <c r="F56" i="8"/>
  <c r="F57" i="8"/>
  <c r="F58" i="8"/>
  <c r="F59" i="8"/>
  <c r="F60" i="8"/>
  <c r="F61" i="8"/>
  <c r="F62" i="8"/>
  <c r="F63" i="8"/>
  <c r="F64" i="8"/>
  <c r="F65" i="8"/>
  <c r="F66" i="8"/>
  <c r="F67" i="8"/>
  <c r="F68" i="8"/>
  <c r="F69" i="8"/>
  <c r="F70" i="8"/>
  <c r="F71" i="8"/>
  <c r="F72" i="8"/>
  <c r="F73" i="8"/>
  <c r="F74" i="8"/>
  <c r="F75" i="8"/>
  <c r="F76" i="8"/>
  <c r="F77" i="8"/>
  <c r="F78" i="8"/>
  <c r="F54" i="8"/>
  <c r="G30" i="8"/>
  <c r="G31" i="8"/>
  <c r="G32" i="8"/>
  <c r="G33" i="8"/>
  <c r="G34" i="8"/>
  <c r="G35" i="8"/>
  <c r="G36" i="8"/>
  <c r="G37" i="8"/>
  <c r="G38" i="8"/>
  <c r="G39" i="8"/>
  <c r="G40" i="8"/>
  <c r="G41" i="8"/>
  <c r="G42" i="8"/>
  <c r="G43" i="8"/>
  <c r="G44" i="8"/>
  <c r="G45" i="8"/>
  <c r="G46" i="8"/>
  <c r="G47" i="8"/>
  <c r="G48" i="8"/>
  <c r="G49" i="8"/>
  <c r="G50" i="8"/>
  <c r="G51" i="8"/>
  <c r="G52" i="8"/>
  <c r="G53" i="8"/>
  <c r="G29" i="8"/>
  <c r="G5" i="8"/>
  <c r="G6" i="8"/>
  <c r="G7" i="8"/>
  <c r="G8" i="8"/>
  <c r="G9" i="8"/>
  <c r="G10" i="8"/>
  <c r="G11" i="8"/>
  <c r="G12" i="8"/>
  <c r="G13" i="8"/>
  <c r="G14" i="8"/>
  <c r="G15" i="8"/>
  <c r="G16" i="8"/>
  <c r="G17" i="8"/>
  <c r="G18" i="8"/>
  <c r="G19" i="8"/>
  <c r="G20" i="8"/>
  <c r="G21" i="8"/>
  <c r="G22" i="8"/>
  <c r="G23" i="8"/>
  <c r="G24" i="8"/>
  <c r="G25" i="8"/>
  <c r="G26" i="8"/>
  <c r="G27" i="8"/>
  <c r="G28" i="8"/>
  <c r="G4" i="8"/>
  <c r="E161" i="8"/>
  <c r="G161" i="8"/>
  <c r="L161" i="8"/>
  <c r="M161" i="8"/>
  <c r="N161" i="8"/>
  <c r="O161" i="8"/>
  <c r="E162" i="8"/>
  <c r="G162" i="8"/>
  <c r="L162" i="8"/>
  <c r="M162" i="8"/>
  <c r="N162" i="8"/>
  <c r="O162" i="8"/>
  <c r="E163" i="8"/>
  <c r="G163" i="8"/>
  <c r="L163" i="8"/>
  <c r="M163" i="8"/>
  <c r="N163" i="8"/>
  <c r="O163" i="8"/>
  <c r="E164" i="8"/>
  <c r="G164" i="8"/>
  <c r="L164" i="8"/>
  <c r="M164" i="8"/>
  <c r="N164" i="8"/>
  <c r="O164" i="8"/>
  <c r="E165" i="8"/>
  <c r="G165" i="8"/>
  <c r="L165" i="8"/>
  <c r="M165" i="8"/>
  <c r="N165" i="8"/>
  <c r="O165" i="8"/>
  <c r="E166" i="8"/>
  <c r="G166" i="8"/>
  <c r="L166" i="8"/>
  <c r="M166" i="8"/>
  <c r="N166" i="8"/>
  <c r="O166" i="8"/>
  <c r="E167" i="8"/>
  <c r="G167" i="8"/>
  <c r="L167" i="8"/>
  <c r="M167" i="8"/>
  <c r="N167" i="8"/>
  <c r="O167" i="8"/>
  <c r="E168" i="8"/>
  <c r="G168" i="8"/>
  <c r="L168" i="8"/>
  <c r="M168" i="8"/>
  <c r="N168" i="8"/>
  <c r="O168" i="8"/>
  <c r="B161" i="8"/>
  <c r="C161" i="8"/>
  <c r="D161" i="8"/>
  <c r="B162" i="8"/>
  <c r="C162" i="8"/>
  <c r="D162" i="8"/>
  <c r="B163" i="8"/>
  <c r="C163" i="8"/>
  <c r="D163" i="8"/>
  <c r="B164" i="8"/>
  <c r="C164" i="8"/>
  <c r="D164" i="8"/>
  <c r="B165" i="8"/>
  <c r="C165" i="8"/>
  <c r="D165" i="8"/>
  <c r="B166" i="8"/>
  <c r="C166" i="8"/>
  <c r="D166" i="8"/>
  <c r="B167" i="8"/>
  <c r="C167" i="8"/>
  <c r="D167" i="8"/>
  <c r="B168" i="8"/>
  <c r="C168" i="8"/>
  <c r="D168" i="8"/>
  <c r="O160" i="8"/>
  <c r="N160" i="8"/>
  <c r="M160" i="8"/>
  <c r="L160" i="8"/>
  <c r="G160" i="8"/>
  <c r="E160" i="8"/>
  <c r="C160" i="8"/>
  <c r="D160" i="8"/>
  <c r="B160" i="8"/>
  <c r="B145" i="8"/>
  <c r="C145" i="8"/>
  <c r="D145" i="8"/>
  <c r="E145" i="8"/>
  <c r="F145" i="8"/>
  <c r="H145" i="8"/>
  <c r="M145" i="8"/>
  <c r="N145" i="8"/>
  <c r="O145" i="8"/>
  <c r="P145" i="8"/>
  <c r="B146" i="8"/>
  <c r="C146" i="8"/>
  <c r="D146" i="8"/>
  <c r="E146" i="8"/>
  <c r="F146" i="8"/>
  <c r="H146" i="8"/>
  <c r="M146" i="8"/>
  <c r="N146" i="8"/>
  <c r="O146" i="8"/>
  <c r="P146" i="8"/>
  <c r="B147" i="8"/>
  <c r="C147" i="8"/>
  <c r="D147" i="8"/>
  <c r="E147" i="8"/>
  <c r="F147" i="8"/>
  <c r="H147" i="8"/>
  <c r="M147" i="8"/>
  <c r="N147" i="8"/>
  <c r="O147" i="8"/>
  <c r="P147" i="8"/>
  <c r="B148" i="8"/>
  <c r="C148" i="8"/>
  <c r="D148" i="8"/>
  <c r="E148" i="8"/>
  <c r="F148" i="8"/>
  <c r="H148" i="8"/>
  <c r="M148" i="8"/>
  <c r="N148" i="8"/>
  <c r="O148" i="8"/>
  <c r="P148" i="8"/>
  <c r="B149" i="8"/>
  <c r="C149" i="8"/>
  <c r="D149" i="8"/>
  <c r="E149" i="8"/>
  <c r="F149" i="8"/>
  <c r="H149" i="8"/>
  <c r="M149" i="8"/>
  <c r="N149" i="8"/>
  <c r="O149" i="8"/>
  <c r="P149" i="8"/>
  <c r="B150" i="8"/>
  <c r="C150" i="8"/>
  <c r="D150" i="8"/>
  <c r="E150" i="8"/>
  <c r="F150" i="8"/>
  <c r="H150" i="8"/>
  <c r="M150" i="8"/>
  <c r="N150" i="8"/>
  <c r="O150" i="8"/>
  <c r="P150" i="8"/>
  <c r="B151" i="8"/>
  <c r="C151" i="8"/>
  <c r="D151" i="8"/>
  <c r="E151" i="8"/>
  <c r="F151" i="8"/>
  <c r="H151" i="8"/>
  <c r="M151" i="8"/>
  <c r="N151" i="8"/>
  <c r="O151" i="8"/>
  <c r="P151" i="8"/>
  <c r="B152" i="8"/>
  <c r="C152" i="8"/>
  <c r="D152" i="8"/>
  <c r="E152" i="8"/>
  <c r="F152" i="8"/>
  <c r="H152" i="8"/>
  <c r="M152" i="8"/>
  <c r="N152" i="8"/>
  <c r="O152" i="8"/>
  <c r="P152" i="8"/>
  <c r="B153" i="8"/>
  <c r="C153" i="8"/>
  <c r="D153" i="8"/>
  <c r="E153" i="8"/>
  <c r="F153" i="8"/>
  <c r="H153" i="8"/>
  <c r="M153" i="8"/>
  <c r="N153" i="8"/>
  <c r="O153" i="8"/>
  <c r="P153" i="8"/>
  <c r="B154" i="8"/>
  <c r="C154" i="8"/>
  <c r="D154" i="8"/>
  <c r="E154" i="8"/>
  <c r="F154" i="8"/>
  <c r="H154" i="8"/>
  <c r="M154" i="8"/>
  <c r="N154" i="8"/>
  <c r="O154" i="8"/>
  <c r="P154" i="8"/>
  <c r="B155" i="8"/>
  <c r="C155" i="8"/>
  <c r="D155" i="8"/>
  <c r="E155" i="8"/>
  <c r="F155" i="8"/>
  <c r="H155" i="8"/>
  <c r="M155" i="8"/>
  <c r="N155" i="8"/>
  <c r="O155" i="8"/>
  <c r="P155" i="8"/>
  <c r="B156" i="8"/>
  <c r="C156" i="8"/>
  <c r="D156" i="8"/>
  <c r="E156" i="8"/>
  <c r="F156" i="8"/>
  <c r="H156" i="8"/>
  <c r="M156" i="8"/>
  <c r="N156" i="8"/>
  <c r="O156" i="8"/>
  <c r="P156" i="8"/>
  <c r="B157" i="8"/>
  <c r="C157" i="8"/>
  <c r="D157" i="8"/>
  <c r="E157" i="8"/>
  <c r="F157" i="8"/>
  <c r="H157" i="8"/>
  <c r="M157" i="8"/>
  <c r="N157" i="8"/>
  <c r="O157" i="8"/>
  <c r="P157" i="8"/>
  <c r="B158" i="8"/>
  <c r="C158" i="8"/>
  <c r="D158" i="8"/>
  <c r="E158" i="8"/>
  <c r="F158" i="8"/>
  <c r="H158" i="8"/>
  <c r="M158" i="8"/>
  <c r="N158" i="8"/>
  <c r="O158" i="8"/>
  <c r="P158" i="8"/>
  <c r="B159" i="8"/>
  <c r="C159" i="8"/>
  <c r="D159" i="8"/>
  <c r="E159" i="8"/>
  <c r="F159" i="8"/>
  <c r="H159" i="8"/>
  <c r="M159" i="8"/>
  <c r="N159" i="8"/>
  <c r="O159" i="8"/>
  <c r="P159" i="8"/>
  <c r="P144" i="8"/>
  <c r="O144" i="8"/>
  <c r="N144" i="8"/>
  <c r="M144" i="8"/>
  <c r="H144" i="8"/>
  <c r="F144" i="8"/>
  <c r="E144" i="8"/>
  <c r="D144" i="8"/>
  <c r="C144" i="8"/>
  <c r="B144" i="8"/>
  <c r="C130" i="8"/>
  <c r="D130" i="8"/>
  <c r="F130" i="8"/>
  <c r="H130" i="8"/>
  <c r="M130" i="8"/>
  <c r="N130" i="8"/>
  <c r="O130" i="8"/>
  <c r="P130" i="8"/>
  <c r="C131" i="8"/>
  <c r="D131" i="8"/>
  <c r="F131" i="8"/>
  <c r="H131" i="8"/>
  <c r="M131" i="8"/>
  <c r="N131" i="8"/>
  <c r="O131" i="8"/>
  <c r="P131" i="8"/>
  <c r="C132" i="8"/>
  <c r="D132" i="8"/>
  <c r="F132" i="8"/>
  <c r="H132" i="8"/>
  <c r="M132" i="8"/>
  <c r="N132" i="8"/>
  <c r="O132" i="8"/>
  <c r="P132" i="8"/>
  <c r="C133" i="8"/>
  <c r="D133" i="8"/>
  <c r="F133" i="8"/>
  <c r="H133" i="8"/>
  <c r="M133" i="8"/>
  <c r="N133" i="8"/>
  <c r="O133" i="8"/>
  <c r="P133" i="8"/>
  <c r="C134" i="8"/>
  <c r="D134" i="8"/>
  <c r="F134" i="8"/>
  <c r="H134" i="8"/>
  <c r="M134" i="8"/>
  <c r="N134" i="8"/>
  <c r="O134" i="8"/>
  <c r="P134" i="8"/>
  <c r="C135" i="8"/>
  <c r="D135" i="8"/>
  <c r="F135" i="8"/>
  <c r="H135" i="8"/>
  <c r="M135" i="8"/>
  <c r="N135" i="8"/>
  <c r="O135" i="8"/>
  <c r="P135" i="8"/>
  <c r="C136" i="8"/>
  <c r="D136" i="8"/>
  <c r="F136" i="8"/>
  <c r="H136" i="8"/>
  <c r="M136" i="8"/>
  <c r="N136" i="8"/>
  <c r="O136" i="8"/>
  <c r="P136" i="8"/>
  <c r="C137" i="8"/>
  <c r="D137" i="8"/>
  <c r="F137" i="8"/>
  <c r="H137" i="8"/>
  <c r="M137" i="8"/>
  <c r="N137" i="8"/>
  <c r="O137" i="8"/>
  <c r="P137" i="8"/>
  <c r="C138" i="8"/>
  <c r="D138" i="8"/>
  <c r="F138" i="8"/>
  <c r="H138" i="8"/>
  <c r="M138" i="8"/>
  <c r="N138" i="8"/>
  <c r="O138" i="8"/>
  <c r="P138" i="8"/>
  <c r="C139" i="8"/>
  <c r="D139" i="8"/>
  <c r="F139" i="8"/>
  <c r="H139" i="8"/>
  <c r="M139" i="8"/>
  <c r="N139" i="8"/>
  <c r="O139" i="8"/>
  <c r="P139" i="8"/>
  <c r="C140" i="8"/>
  <c r="D140" i="8"/>
  <c r="F140" i="8"/>
  <c r="H140" i="8"/>
  <c r="M140" i="8"/>
  <c r="N140" i="8"/>
  <c r="O140" i="8"/>
  <c r="P140" i="8"/>
  <c r="C141" i="8"/>
  <c r="D141" i="8"/>
  <c r="F141" i="8"/>
  <c r="H141" i="8"/>
  <c r="M141" i="8"/>
  <c r="N141" i="8"/>
  <c r="O141" i="8"/>
  <c r="P141" i="8"/>
  <c r="C142" i="8"/>
  <c r="D142" i="8"/>
  <c r="F142" i="8"/>
  <c r="H142" i="8"/>
  <c r="M142" i="8"/>
  <c r="N142" i="8"/>
  <c r="O142" i="8"/>
  <c r="P142" i="8"/>
  <c r="C143" i="8"/>
  <c r="D143" i="8"/>
  <c r="F143" i="8"/>
  <c r="H143" i="8"/>
  <c r="M143" i="8"/>
  <c r="N143" i="8"/>
  <c r="O143" i="8"/>
  <c r="P143" i="8"/>
  <c r="P129" i="8"/>
  <c r="O129" i="8"/>
  <c r="N129" i="8"/>
  <c r="M129" i="8"/>
  <c r="H129" i="8"/>
  <c r="F129" i="8"/>
  <c r="C129" i="8"/>
  <c r="E105" i="8"/>
  <c r="G105" i="8"/>
  <c r="L105" i="8"/>
  <c r="M105" i="8"/>
  <c r="N105" i="8"/>
  <c r="O105" i="8"/>
  <c r="E106" i="8"/>
  <c r="G106" i="8"/>
  <c r="L106" i="8"/>
  <c r="M106" i="8"/>
  <c r="N106" i="8"/>
  <c r="O106" i="8"/>
  <c r="E107" i="8"/>
  <c r="G107" i="8"/>
  <c r="L107" i="8"/>
  <c r="M107" i="8"/>
  <c r="N107" i="8"/>
  <c r="O107" i="8"/>
  <c r="E108" i="8"/>
  <c r="G108" i="8"/>
  <c r="L108" i="8"/>
  <c r="M108" i="8"/>
  <c r="N108" i="8"/>
  <c r="O108" i="8"/>
  <c r="E109" i="8"/>
  <c r="G109" i="8"/>
  <c r="L109" i="8"/>
  <c r="M109" i="8"/>
  <c r="N109" i="8"/>
  <c r="O109" i="8"/>
  <c r="E110" i="8"/>
  <c r="G110" i="8"/>
  <c r="L110" i="8"/>
  <c r="M110" i="8"/>
  <c r="N110" i="8"/>
  <c r="O110" i="8"/>
  <c r="E111" i="8"/>
  <c r="G111" i="8"/>
  <c r="L111" i="8"/>
  <c r="M111" i="8"/>
  <c r="N111" i="8"/>
  <c r="O111" i="8"/>
  <c r="E112" i="8"/>
  <c r="G112" i="8"/>
  <c r="L112" i="8"/>
  <c r="M112" i="8"/>
  <c r="N112" i="8"/>
  <c r="O112" i="8"/>
  <c r="E113" i="8"/>
  <c r="G113" i="8"/>
  <c r="L113" i="8"/>
  <c r="M113" i="8"/>
  <c r="N113" i="8"/>
  <c r="O113" i="8"/>
  <c r="E114" i="8"/>
  <c r="G114" i="8"/>
  <c r="L114" i="8"/>
  <c r="M114" i="8"/>
  <c r="N114" i="8"/>
  <c r="O114" i="8"/>
  <c r="E115" i="8"/>
  <c r="G115" i="8"/>
  <c r="L115" i="8"/>
  <c r="M115" i="8"/>
  <c r="N115" i="8"/>
  <c r="O115" i="8"/>
  <c r="E116" i="8"/>
  <c r="G116" i="8"/>
  <c r="L116" i="8"/>
  <c r="M116" i="8"/>
  <c r="N116" i="8"/>
  <c r="O116" i="8"/>
  <c r="E117" i="8"/>
  <c r="G117" i="8"/>
  <c r="L117" i="8"/>
  <c r="M117" i="8"/>
  <c r="N117" i="8"/>
  <c r="O117" i="8"/>
  <c r="E118" i="8"/>
  <c r="G118" i="8"/>
  <c r="L118" i="8"/>
  <c r="M118" i="8"/>
  <c r="N118" i="8"/>
  <c r="O118" i="8"/>
  <c r="E119" i="8"/>
  <c r="G119" i="8"/>
  <c r="L119" i="8"/>
  <c r="M119" i="8"/>
  <c r="N119" i="8"/>
  <c r="O119" i="8"/>
  <c r="E120" i="8"/>
  <c r="G120" i="8"/>
  <c r="L120" i="8"/>
  <c r="M120" i="8"/>
  <c r="N120" i="8"/>
  <c r="O120" i="8"/>
  <c r="E121" i="8"/>
  <c r="G121" i="8"/>
  <c r="L121" i="8"/>
  <c r="M121" i="8"/>
  <c r="N121" i="8"/>
  <c r="O121" i="8"/>
  <c r="E122" i="8"/>
  <c r="G122" i="8"/>
  <c r="L122" i="8"/>
  <c r="M122" i="8"/>
  <c r="N122" i="8"/>
  <c r="O122" i="8"/>
  <c r="E123" i="8"/>
  <c r="G123" i="8"/>
  <c r="L123" i="8"/>
  <c r="M123" i="8"/>
  <c r="N123" i="8"/>
  <c r="O123" i="8"/>
  <c r="E124" i="8"/>
  <c r="G124" i="8"/>
  <c r="L124" i="8"/>
  <c r="M124" i="8"/>
  <c r="N124" i="8"/>
  <c r="O124" i="8"/>
  <c r="E125" i="8"/>
  <c r="G125" i="8"/>
  <c r="L125" i="8"/>
  <c r="M125" i="8"/>
  <c r="N125" i="8"/>
  <c r="O125" i="8"/>
  <c r="E126" i="8"/>
  <c r="G126" i="8"/>
  <c r="L126" i="8"/>
  <c r="M126" i="8"/>
  <c r="N126" i="8"/>
  <c r="O126" i="8"/>
  <c r="E127" i="8"/>
  <c r="G127" i="8"/>
  <c r="L127" i="8"/>
  <c r="M127" i="8"/>
  <c r="N127" i="8"/>
  <c r="O127" i="8"/>
  <c r="E128" i="8"/>
  <c r="G128" i="8"/>
  <c r="L128" i="8"/>
  <c r="M128" i="8"/>
  <c r="N128" i="8"/>
  <c r="O128" i="8"/>
  <c r="B105" i="8"/>
  <c r="C105" i="8"/>
  <c r="D105" i="8"/>
  <c r="B106" i="8"/>
  <c r="C106" i="8"/>
  <c r="D106" i="8"/>
  <c r="B107" i="8"/>
  <c r="C107" i="8"/>
  <c r="D107" i="8"/>
  <c r="B108" i="8"/>
  <c r="C108" i="8"/>
  <c r="D108" i="8"/>
  <c r="B109" i="8"/>
  <c r="C109" i="8"/>
  <c r="D109" i="8"/>
  <c r="B110" i="8"/>
  <c r="C110" i="8"/>
  <c r="D110" i="8"/>
  <c r="B111" i="8"/>
  <c r="C111" i="8"/>
  <c r="D111" i="8"/>
  <c r="B112" i="8"/>
  <c r="C112" i="8"/>
  <c r="D112" i="8"/>
  <c r="B113" i="8"/>
  <c r="C113" i="8"/>
  <c r="D113" i="8"/>
  <c r="B114" i="8"/>
  <c r="C114" i="8"/>
  <c r="D114" i="8"/>
  <c r="B115" i="8"/>
  <c r="C115" i="8"/>
  <c r="D115" i="8"/>
  <c r="B116" i="8"/>
  <c r="C116" i="8"/>
  <c r="D116" i="8"/>
  <c r="B117" i="8"/>
  <c r="C117" i="8"/>
  <c r="D117" i="8"/>
  <c r="B118" i="8"/>
  <c r="C118" i="8"/>
  <c r="D118" i="8"/>
  <c r="B119" i="8"/>
  <c r="C119" i="8"/>
  <c r="D119" i="8"/>
  <c r="B120" i="8"/>
  <c r="C120" i="8"/>
  <c r="D120" i="8"/>
  <c r="B121" i="8"/>
  <c r="C121" i="8"/>
  <c r="D121" i="8"/>
  <c r="B122" i="8"/>
  <c r="C122" i="8"/>
  <c r="D122" i="8"/>
  <c r="B123" i="8"/>
  <c r="C123" i="8"/>
  <c r="D123" i="8"/>
  <c r="B124" i="8"/>
  <c r="C124" i="8"/>
  <c r="D124" i="8"/>
  <c r="B125" i="8"/>
  <c r="C125" i="8"/>
  <c r="D125" i="8"/>
  <c r="B126" i="8"/>
  <c r="C126" i="8"/>
  <c r="D126" i="8"/>
  <c r="B127" i="8"/>
  <c r="C127" i="8"/>
  <c r="D127" i="8"/>
  <c r="B128" i="8"/>
  <c r="C128" i="8"/>
  <c r="D128" i="8"/>
  <c r="O104" i="8"/>
  <c r="N104" i="8"/>
  <c r="M104" i="8"/>
  <c r="L104" i="8"/>
  <c r="G104" i="8"/>
  <c r="E104" i="8"/>
  <c r="D104" i="8"/>
  <c r="C104" i="8"/>
  <c r="B104" i="8"/>
  <c r="E80" i="8"/>
  <c r="G80" i="8"/>
  <c r="L80" i="8"/>
  <c r="M80" i="8"/>
  <c r="N80" i="8"/>
  <c r="O80" i="8"/>
  <c r="E81" i="8"/>
  <c r="G81" i="8"/>
  <c r="L81" i="8"/>
  <c r="M81" i="8"/>
  <c r="N81" i="8"/>
  <c r="O81" i="8"/>
  <c r="E82" i="8"/>
  <c r="G82" i="8"/>
  <c r="L82" i="8"/>
  <c r="M82" i="8"/>
  <c r="N82" i="8"/>
  <c r="O82" i="8"/>
  <c r="E83" i="8"/>
  <c r="G83" i="8"/>
  <c r="L83" i="8"/>
  <c r="M83" i="8"/>
  <c r="N83" i="8"/>
  <c r="O83" i="8"/>
  <c r="E84" i="8"/>
  <c r="G84" i="8"/>
  <c r="L84" i="8"/>
  <c r="M84" i="8"/>
  <c r="N84" i="8"/>
  <c r="O84" i="8"/>
  <c r="E85" i="8"/>
  <c r="G85" i="8"/>
  <c r="L85" i="8"/>
  <c r="M85" i="8"/>
  <c r="N85" i="8"/>
  <c r="O85" i="8"/>
  <c r="E86" i="8"/>
  <c r="G86" i="8"/>
  <c r="L86" i="8"/>
  <c r="M86" i="8"/>
  <c r="N86" i="8"/>
  <c r="O86" i="8"/>
  <c r="E87" i="8"/>
  <c r="G87" i="8"/>
  <c r="L87" i="8"/>
  <c r="M87" i="8"/>
  <c r="N87" i="8"/>
  <c r="O87" i="8"/>
  <c r="E88" i="8"/>
  <c r="G88" i="8"/>
  <c r="L88" i="8"/>
  <c r="M88" i="8"/>
  <c r="N88" i="8"/>
  <c r="O88" i="8"/>
  <c r="E89" i="8"/>
  <c r="G89" i="8"/>
  <c r="L89" i="8"/>
  <c r="M89" i="8"/>
  <c r="N89" i="8"/>
  <c r="O89" i="8"/>
  <c r="E90" i="8"/>
  <c r="G90" i="8"/>
  <c r="L90" i="8"/>
  <c r="M90" i="8"/>
  <c r="N90" i="8"/>
  <c r="O90" i="8"/>
  <c r="E91" i="8"/>
  <c r="G91" i="8"/>
  <c r="L91" i="8"/>
  <c r="M91" i="8"/>
  <c r="N91" i="8"/>
  <c r="O91" i="8"/>
  <c r="E92" i="8"/>
  <c r="G92" i="8"/>
  <c r="L92" i="8"/>
  <c r="M92" i="8"/>
  <c r="N92" i="8"/>
  <c r="O92" i="8"/>
  <c r="E93" i="8"/>
  <c r="G93" i="8"/>
  <c r="L93" i="8"/>
  <c r="M93" i="8"/>
  <c r="N93" i="8"/>
  <c r="O93" i="8"/>
  <c r="E94" i="8"/>
  <c r="G94" i="8"/>
  <c r="L94" i="8"/>
  <c r="M94" i="8"/>
  <c r="N94" i="8"/>
  <c r="O94" i="8"/>
  <c r="E95" i="8"/>
  <c r="G95" i="8"/>
  <c r="L95" i="8"/>
  <c r="M95" i="8"/>
  <c r="N95" i="8"/>
  <c r="O95" i="8"/>
  <c r="E96" i="8"/>
  <c r="G96" i="8"/>
  <c r="L96" i="8"/>
  <c r="M96" i="8"/>
  <c r="N96" i="8"/>
  <c r="O96" i="8"/>
  <c r="E97" i="8"/>
  <c r="G97" i="8"/>
  <c r="L97" i="8"/>
  <c r="M97" i="8"/>
  <c r="N97" i="8"/>
  <c r="O97" i="8"/>
  <c r="E98" i="8"/>
  <c r="G98" i="8"/>
  <c r="L98" i="8"/>
  <c r="M98" i="8"/>
  <c r="N98" i="8"/>
  <c r="O98" i="8"/>
  <c r="E99" i="8"/>
  <c r="G99" i="8"/>
  <c r="L99" i="8"/>
  <c r="M99" i="8"/>
  <c r="N99" i="8"/>
  <c r="O99" i="8"/>
  <c r="E100" i="8"/>
  <c r="G100" i="8"/>
  <c r="L100" i="8"/>
  <c r="M100" i="8"/>
  <c r="N100" i="8"/>
  <c r="O100" i="8"/>
  <c r="E101" i="8"/>
  <c r="G101" i="8"/>
  <c r="L101" i="8"/>
  <c r="M101" i="8"/>
  <c r="N101" i="8"/>
  <c r="O101" i="8"/>
  <c r="E102" i="8"/>
  <c r="G102" i="8"/>
  <c r="L102" i="8"/>
  <c r="M102" i="8"/>
  <c r="N102" i="8"/>
  <c r="O102" i="8"/>
  <c r="E103" i="8"/>
  <c r="G103" i="8"/>
  <c r="L103" i="8"/>
  <c r="M103" i="8"/>
  <c r="N103" i="8"/>
  <c r="O103" i="8"/>
  <c r="B80" i="8"/>
  <c r="C80" i="8"/>
  <c r="D80" i="8"/>
  <c r="B81" i="8"/>
  <c r="C81" i="8"/>
  <c r="D81" i="8"/>
  <c r="B82" i="8"/>
  <c r="C82" i="8"/>
  <c r="D82" i="8"/>
  <c r="B83" i="8"/>
  <c r="C83" i="8"/>
  <c r="D83" i="8"/>
  <c r="B84" i="8"/>
  <c r="C84" i="8"/>
  <c r="D84" i="8"/>
  <c r="B85" i="8"/>
  <c r="C85" i="8"/>
  <c r="D85" i="8"/>
  <c r="B86" i="8"/>
  <c r="C86" i="8"/>
  <c r="D86" i="8"/>
  <c r="B87" i="8"/>
  <c r="C87" i="8"/>
  <c r="D87" i="8"/>
  <c r="B88" i="8"/>
  <c r="C88" i="8"/>
  <c r="D88" i="8"/>
  <c r="B89" i="8"/>
  <c r="C89" i="8"/>
  <c r="D89" i="8"/>
  <c r="B90" i="8"/>
  <c r="C90" i="8"/>
  <c r="D90" i="8"/>
  <c r="B91" i="8"/>
  <c r="C91" i="8"/>
  <c r="D91" i="8"/>
  <c r="B92" i="8"/>
  <c r="C92" i="8"/>
  <c r="D92" i="8"/>
  <c r="B93" i="8"/>
  <c r="C93" i="8"/>
  <c r="D93" i="8"/>
  <c r="B94" i="8"/>
  <c r="C94" i="8"/>
  <c r="D94" i="8"/>
  <c r="B95" i="8"/>
  <c r="C95" i="8"/>
  <c r="D95" i="8"/>
  <c r="B96" i="8"/>
  <c r="C96" i="8"/>
  <c r="D96" i="8"/>
  <c r="B97" i="8"/>
  <c r="C97" i="8"/>
  <c r="D97" i="8"/>
  <c r="B98" i="8"/>
  <c r="C98" i="8"/>
  <c r="D98" i="8"/>
  <c r="B99" i="8"/>
  <c r="C99" i="8"/>
  <c r="D99" i="8"/>
  <c r="B100" i="8"/>
  <c r="C100" i="8"/>
  <c r="D100" i="8"/>
  <c r="B101" i="8"/>
  <c r="C101" i="8"/>
  <c r="D101" i="8"/>
  <c r="B102" i="8"/>
  <c r="C102" i="8"/>
  <c r="D102" i="8"/>
  <c r="B103" i="8"/>
  <c r="C103" i="8"/>
  <c r="D103" i="8"/>
  <c r="O79" i="8"/>
  <c r="N79" i="8"/>
  <c r="M79" i="8"/>
  <c r="L79" i="8"/>
  <c r="G79" i="8"/>
  <c r="E79" i="8"/>
  <c r="D79" i="8"/>
  <c r="C79" i="8"/>
  <c r="B79" i="8"/>
  <c r="E55" i="8"/>
  <c r="G55" i="8"/>
  <c r="L55" i="8"/>
  <c r="M55" i="8"/>
  <c r="N55" i="8"/>
  <c r="O55" i="8"/>
  <c r="E56" i="8"/>
  <c r="G56" i="8"/>
  <c r="L56" i="8"/>
  <c r="M56" i="8"/>
  <c r="N56" i="8"/>
  <c r="O56" i="8"/>
  <c r="E57" i="8"/>
  <c r="G57" i="8"/>
  <c r="L57" i="8"/>
  <c r="M57" i="8"/>
  <c r="N57" i="8"/>
  <c r="O57" i="8"/>
  <c r="E58" i="8"/>
  <c r="G58" i="8"/>
  <c r="L58" i="8"/>
  <c r="M58" i="8"/>
  <c r="N58" i="8"/>
  <c r="O58" i="8"/>
  <c r="E59" i="8"/>
  <c r="G59" i="8"/>
  <c r="L59" i="8"/>
  <c r="M59" i="8"/>
  <c r="N59" i="8"/>
  <c r="O59" i="8"/>
  <c r="E60" i="8"/>
  <c r="G60" i="8"/>
  <c r="L60" i="8"/>
  <c r="M60" i="8"/>
  <c r="N60" i="8"/>
  <c r="O60" i="8"/>
  <c r="E61" i="8"/>
  <c r="G61" i="8"/>
  <c r="L61" i="8"/>
  <c r="M61" i="8"/>
  <c r="N61" i="8"/>
  <c r="O61" i="8"/>
  <c r="E62" i="8"/>
  <c r="G62" i="8"/>
  <c r="L62" i="8"/>
  <c r="M62" i="8"/>
  <c r="N62" i="8"/>
  <c r="O62" i="8"/>
  <c r="E63" i="8"/>
  <c r="G63" i="8"/>
  <c r="L63" i="8"/>
  <c r="M63" i="8"/>
  <c r="N63" i="8"/>
  <c r="O63" i="8"/>
  <c r="E64" i="8"/>
  <c r="G64" i="8"/>
  <c r="L64" i="8"/>
  <c r="M64" i="8"/>
  <c r="N64" i="8"/>
  <c r="O64" i="8"/>
  <c r="E65" i="8"/>
  <c r="G65" i="8"/>
  <c r="L65" i="8"/>
  <c r="M65" i="8"/>
  <c r="N65" i="8"/>
  <c r="O65" i="8"/>
  <c r="E66" i="8"/>
  <c r="G66" i="8"/>
  <c r="L66" i="8"/>
  <c r="M66" i="8"/>
  <c r="N66" i="8"/>
  <c r="O66" i="8"/>
  <c r="E67" i="8"/>
  <c r="G67" i="8"/>
  <c r="L67" i="8"/>
  <c r="M67" i="8"/>
  <c r="N67" i="8"/>
  <c r="O67" i="8"/>
  <c r="E68" i="8"/>
  <c r="G68" i="8"/>
  <c r="L68" i="8"/>
  <c r="M68" i="8"/>
  <c r="N68" i="8"/>
  <c r="O68" i="8"/>
  <c r="E69" i="8"/>
  <c r="G69" i="8"/>
  <c r="L69" i="8"/>
  <c r="M69" i="8"/>
  <c r="N69" i="8"/>
  <c r="O69" i="8"/>
  <c r="E70" i="8"/>
  <c r="G70" i="8"/>
  <c r="L70" i="8"/>
  <c r="M70" i="8"/>
  <c r="N70" i="8"/>
  <c r="O70" i="8"/>
  <c r="E71" i="8"/>
  <c r="G71" i="8"/>
  <c r="L71" i="8"/>
  <c r="M71" i="8"/>
  <c r="N71" i="8"/>
  <c r="O71" i="8"/>
  <c r="E72" i="8"/>
  <c r="G72" i="8"/>
  <c r="L72" i="8"/>
  <c r="M72" i="8"/>
  <c r="N72" i="8"/>
  <c r="O72" i="8"/>
  <c r="E73" i="8"/>
  <c r="G73" i="8"/>
  <c r="L73" i="8"/>
  <c r="M73" i="8"/>
  <c r="N73" i="8"/>
  <c r="O73" i="8"/>
  <c r="E74" i="8"/>
  <c r="G74" i="8"/>
  <c r="L74" i="8"/>
  <c r="M74" i="8"/>
  <c r="N74" i="8"/>
  <c r="O74" i="8"/>
  <c r="E75" i="8"/>
  <c r="G75" i="8"/>
  <c r="L75" i="8"/>
  <c r="M75" i="8"/>
  <c r="N75" i="8"/>
  <c r="O75" i="8"/>
  <c r="E76" i="8"/>
  <c r="G76" i="8"/>
  <c r="L76" i="8"/>
  <c r="M76" i="8"/>
  <c r="N76" i="8"/>
  <c r="O76" i="8"/>
  <c r="E77" i="8"/>
  <c r="G77" i="8"/>
  <c r="L77" i="8"/>
  <c r="M77" i="8"/>
  <c r="N77" i="8"/>
  <c r="O77" i="8"/>
  <c r="E78" i="8"/>
  <c r="G78" i="8"/>
  <c r="L78" i="8"/>
  <c r="M78" i="8"/>
  <c r="N78" i="8"/>
  <c r="O78" i="8"/>
  <c r="B55" i="8"/>
  <c r="C55" i="8"/>
  <c r="D55" i="8"/>
  <c r="B56" i="8"/>
  <c r="C56" i="8"/>
  <c r="D56" i="8"/>
  <c r="B57" i="8"/>
  <c r="C57" i="8"/>
  <c r="D57" i="8"/>
  <c r="B58" i="8"/>
  <c r="C58" i="8"/>
  <c r="D58" i="8"/>
  <c r="B59" i="8"/>
  <c r="C59" i="8"/>
  <c r="D59" i="8"/>
  <c r="B60" i="8"/>
  <c r="C60" i="8"/>
  <c r="D60" i="8"/>
  <c r="B61" i="8"/>
  <c r="C61" i="8"/>
  <c r="D61" i="8"/>
  <c r="B62" i="8"/>
  <c r="C62" i="8"/>
  <c r="D62" i="8"/>
  <c r="B63" i="8"/>
  <c r="C63" i="8"/>
  <c r="D63" i="8"/>
  <c r="B64" i="8"/>
  <c r="C64" i="8"/>
  <c r="D64" i="8"/>
  <c r="B65" i="8"/>
  <c r="C65" i="8"/>
  <c r="D65" i="8"/>
  <c r="B66" i="8"/>
  <c r="C66" i="8"/>
  <c r="D66" i="8"/>
  <c r="B67" i="8"/>
  <c r="C67" i="8"/>
  <c r="D67" i="8"/>
  <c r="B68" i="8"/>
  <c r="C68" i="8"/>
  <c r="D68" i="8"/>
  <c r="B69" i="8"/>
  <c r="C69" i="8"/>
  <c r="D69" i="8"/>
  <c r="B70" i="8"/>
  <c r="C70" i="8"/>
  <c r="D70" i="8"/>
  <c r="B71" i="8"/>
  <c r="C71" i="8"/>
  <c r="D71" i="8"/>
  <c r="B72" i="8"/>
  <c r="C72" i="8"/>
  <c r="D72" i="8"/>
  <c r="B73" i="8"/>
  <c r="C73" i="8"/>
  <c r="D73" i="8"/>
  <c r="B74" i="8"/>
  <c r="C74" i="8"/>
  <c r="D74" i="8"/>
  <c r="B75" i="8"/>
  <c r="C75" i="8"/>
  <c r="D75" i="8"/>
  <c r="B76" i="8"/>
  <c r="C76" i="8"/>
  <c r="D76" i="8"/>
  <c r="B77" i="8"/>
  <c r="C77" i="8"/>
  <c r="D77" i="8"/>
  <c r="B78" i="8"/>
  <c r="C78" i="8"/>
  <c r="D78" i="8"/>
  <c r="O54" i="8"/>
  <c r="N54" i="8"/>
  <c r="M54" i="8"/>
  <c r="L54" i="8"/>
  <c r="G54" i="8"/>
  <c r="E54" i="8"/>
  <c r="D54" i="8"/>
  <c r="C54" i="8"/>
  <c r="B54" i="8"/>
  <c r="B30" i="8"/>
  <c r="C30" i="8"/>
  <c r="D30" i="8"/>
  <c r="E30" i="8"/>
  <c r="F30" i="8"/>
  <c r="H30" i="8"/>
  <c r="M30" i="8"/>
  <c r="N30" i="8"/>
  <c r="O30" i="8"/>
  <c r="P30" i="8"/>
  <c r="B31" i="8"/>
  <c r="C31" i="8"/>
  <c r="D31" i="8"/>
  <c r="E31" i="8"/>
  <c r="F31" i="8"/>
  <c r="H31" i="8"/>
  <c r="M31" i="8"/>
  <c r="N31" i="8"/>
  <c r="O31" i="8"/>
  <c r="P31" i="8"/>
  <c r="B32" i="8"/>
  <c r="C32" i="8"/>
  <c r="D32" i="8"/>
  <c r="E32" i="8"/>
  <c r="F32" i="8"/>
  <c r="H32" i="8"/>
  <c r="M32" i="8"/>
  <c r="N32" i="8"/>
  <c r="O32" i="8"/>
  <c r="P32" i="8"/>
  <c r="B33" i="8"/>
  <c r="C33" i="8"/>
  <c r="D33" i="8"/>
  <c r="E33" i="8"/>
  <c r="F33" i="8"/>
  <c r="H33" i="8"/>
  <c r="M33" i="8"/>
  <c r="N33" i="8"/>
  <c r="O33" i="8"/>
  <c r="P33" i="8"/>
  <c r="B34" i="8"/>
  <c r="C34" i="8"/>
  <c r="D34" i="8"/>
  <c r="E34" i="8"/>
  <c r="F34" i="8"/>
  <c r="H34" i="8"/>
  <c r="M34" i="8"/>
  <c r="N34" i="8"/>
  <c r="O34" i="8"/>
  <c r="P34" i="8"/>
  <c r="B35" i="8"/>
  <c r="C35" i="8"/>
  <c r="D35" i="8"/>
  <c r="E35" i="8"/>
  <c r="F35" i="8"/>
  <c r="H35" i="8"/>
  <c r="M35" i="8"/>
  <c r="N35" i="8"/>
  <c r="O35" i="8"/>
  <c r="P35" i="8"/>
  <c r="B36" i="8"/>
  <c r="C36" i="8"/>
  <c r="D36" i="8"/>
  <c r="E36" i="8"/>
  <c r="F36" i="8"/>
  <c r="H36" i="8"/>
  <c r="M36" i="8"/>
  <c r="N36" i="8"/>
  <c r="O36" i="8"/>
  <c r="P36" i="8"/>
  <c r="B37" i="8"/>
  <c r="C37" i="8"/>
  <c r="D37" i="8"/>
  <c r="E37" i="8"/>
  <c r="F37" i="8"/>
  <c r="H37" i="8"/>
  <c r="M37" i="8"/>
  <c r="N37" i="8"/>
  <c r="O37" i="8"/>
  <c r="P37" i="8"/>
  <c r="B38" i="8"/>
  <c r="C38" i="8"/>
  <c r="D38" i="8"/>
  <c r="E38" i="8"/>
  <c r="F38" i="8"/>
  <c r="H38" i="8"/>
  <c r="M38" i="8"/>
  <c r="N38" i="8"/>
  <c r="O38" i="8"/>
  <c r="P38" i="8"/>
  <c r="B39" i="8"/>
  <c r="C39" i="8"/>
  <c r="D39" i="8"/>
  <c r="E39" i="8"/>
  <c r="F39" i="8"/>
  <c r="H39" i="8"/>
  <c r="M39" i="8"/>
  <c r="N39" i="8"/>
  <c r="O39" i="8"/>
  <c r="P39" i="8"/>
  <c r="B40" i="8"/>
  <c r="C40" i="8"/>
  <c r="D40" i="8"/>
  <c r="E40" i="8"/>
  <c r="F40" i="8"/>
  <c r="H40" i="8"/>
  <c r="M40" i="8"/>
  <c r="N40" i="8"/>
  <c r="O40" i="8"/>
  <c r="P40" i="8"/>
  <c r="B41" i="8"/>
  <c r="C41" i="8"/>
  <c r="D41" i="8"/>
  <c r="E41" i="8"/>
  <c r="F41" i="8"/>
  <c r="H41" i="8"/>
  <c r="M41" i="8"/>
  <c r="N41" i="8"/>
  <c r="O41" i="8"/>
  <c r="P41" i="8"/>
  <c r="B42" i="8"/>
  <c r="C42" i="8"/>
  <c r="D42" i="8"/>
  <c r="E42" i="8"/>
  <c r="F42" i="8"/>
  <c r="H42" i="8"/>
  <c r="M42" i="8"/>
  <c r="N42" i="8"/>
  <c r="O42" i="8"/>
  <c r="P42" i="8"/>
  <c r="B43" i="8"/>
  <c r="C43" i="8"/>
  <c r="D43" i="8"/>
  <c r="E43" i="8"/>
  <c r="F43" i="8"/>
  <c r="H43" i="8"/>
  <c r="M43" i="8"/>
  <c r="N43" i="8"/>
  <c r="O43" i="8"/>
  <c r="P43" i="8"/>
  <c r="B44" i="8"/>
  <c r="C44" i="8"/>
  <c r="D44" i="8"/>
  <c r="E44" i="8"/>
  <c r="F44" i="8"/>
  <c r="H44" i="8"/>
  <c r="M44" i="8"/>
  <c r="N44" i="8"/>
  <c r="O44" i="8"/>
  <c r="P44" i="8"/>
  <c r="B45" i="8"/>
  <c r="C45" i="8"/>
  <c r="D45" i="8"/>
  <c r="E45" i="8"/>
  <c r="F45" i="8"/>
  <c r="H45" i="8"/>
  <c r="M45" i="8"/>
  <c r="N45" i="8"/>
  <c r="O45" i="8"/>
  <c r="P45" i="8"/>
  <c r="B46" i="8"/>
  <c r="C46" i="8"/>
  <c r="D46" i="8"/>
  <c r="E46" i="8"/>
  <c r="F46" i="8"/>
  <c r="H46" i="8"/>
  <c r="M46" i="8"/>
  <c r="N46" i="8"/>
  <c r="O46" i="8"/>
  <c r="P46" i="8"/>
  <c r="B47" i="8"/>
  <c r="C47" i="8"/>
  <c r="D47" i="8"/>
  <c r="E47" i="8"/>
  <c r="F47" i="8"/>
  <c r="H47" i="8"/>
  <c r="M47" i="8"/>
  <c r="N47" i="8"/>
  <c r="O47" i="8"/>
  <c r="P47" i="8"/>
  <c r="B48" i="8"/>
  <c r="C48" i="8"/>
  <c r="D48" i="8"/>
  <c r="E48" i="8"/>
  <c r="F48" i="8"/>
  <c r="H48" i="8"/>
  <c r="M48" i="8"/>
  <c r="N48" i="8"/>
  <c r="O48" i="8"/>
  <c r="P48" i="8"/>
  <c r="B49" i="8"/>
  <c r="C49" i="8"/>
  <c r="D49" i="8"/>
  <c r="E49" i="8"/>
  <c r="F49" i="8"/>
  <c r="H49" i="8"/>
  <c r="M49" i="8"/>
  <c r="N49" i="8"/>
  <c r="O49" i="8"/>
  <c r="P49" i="8"/>
  <c r="B50" i="8"/>
  <c r="C50" i="8"/>
  <c r="D50" i="8"/>
  <c r="E50" i="8"/>
  <c r="F50" i="8"/>
  <c r="H50" i="8"/>
  <c r="M50" i="8"/>
  <c r="N50" i="8"/>
  <c r="O50" i="8"/>
  <c r="P50" i="8"/>
  <c r="B51" i="8"/>
  <c r="C51" i="8"/>
  <c r="D51" i="8"/>
  <c r="E51" i="8"/>
  <c r="F51" i="8"/>
  <c r="H51" i="8"/>
  <c r="M51" i="8"/>
  <c r="N51" i="8"/>
  <c r="O51" i="8"/>
  <c r="P51" i="8"/>
  <c r="B52" i="8"/>
  <c r="C52" i="8"/>
  <c r="D52" i="8"/>
  <c r="E52" i="8"/>
  <c r="F52" i="8"/>
  <c r="H52" i="8"/>
  <c r="M52" i="8"/>
  <c r="N52" i="8"/>
  <c r="O52" i="8"/>
  <c r="P52" i="8"/>
  <c r="B53" i="8"/>
  <c r="C53" i="8"/>
  <c r="D53" i="8"/>
  <c r="E53" i="8"/>
  <c r="F53" i="8"/>
  <c r="H53" i="8"/>
  <c r="M53" i="8"/>
  <c r="N53" i="8"/>
  <c r="O53" i="8"/>
  <c r="P53" i="8"/>
  <c r="P29" i="8"/>
  <c r="O29" i="8"/>
  <c r="N29" i="8"/>
  <c r="M29" i="8"/>
  <c r="H29" i="8"/>
  <c r="F29" i="8"/>
  <c r="E29" i="8"/>
  <c r="D29" i="8"/>
  <c r="C29" i="8"/>
  <c r="B29" i="8"/>
  <c r="P5" i="8"/>
  <c r="P6" i="8"/>
  <c r="P7" i="8"/>
  <c r="P8" i="8"/>
  <c r="P9" i="8"/>
  <c r="P10" i="8"/>
  <c r="P11" i="8"/>
  <c r="P12" i="8"/>
  <c r="P13" i="8"/>
  <c r="P14" i="8"/>
  <c r="P15" i="8"/>
  <c r="P16" i="8"/>
  <c r="P17" i="8"/>
  <c r="P18" i="8"/>
  <c r="P19" i="8"/>
  <c r="P20" i="8"/>
  <c r="P21" i="8"/>
  <c r="P22" i="8"/>
  <c r="P23" i="8"/>
  <c r="P24" i="8"/>
  <c r="P25" i="8"/>
  <c r="P26" i="8"/>
  <c r="P27" i="8"/>
  <c r="P28" i="8"/>
  <c r="P4" i="8"/>
  <c r="O5" i="8"/>
  <c r="O6" i="8"/>
  <c r="O7" i="8"/>
  <c r="O8" i="8"/>
  <c r="O9" i="8"/>
  <c r="O10" i="8"/>
  <c r="O11" i="8"/>
  <c r="O12" i="8"/>
  <c r="O13" i="8"/>
  <c r="O14" i="8"/>
  <c r="O15" i="8"/>
  <c r="O16" i="8"/>
  <c r="O17" i="8"/>
  <c r="O18" i="8"/>
  <c r="O19" i="8"/>
  <c r="O20" i="8"/>
  <c r="O21" i="8"/>
  <c r="O22" i="8"/>
  <c r="O23" i="8"/>
  <c r="O24" i="8"/>
  <c r="O25" i="8"/>
  <c r="O26" i="8"/>
  <c r="O27" i="8"/>
  <c r="O28" i="8"/>
  <c r="O4" i="8"/>
  <c r="N5" i="8"/>
  <c r="N6" i="8"/>
  <c r="N7" i="8"/>
  <c r="N8" i="8"/>
  <c r="N9" i="8"/>
  <c r="N10" i="8"/>
  <c r="N11" i="8"/>
  <c r="N12" i="8"/>
  <c r="N13" i="8"/>
  <c r="N14" i="8"/>
  <c r="N15" i="8"/>
  <c r="N16" i="8"/>
  <c r="N17" i="8"/>
  <c r="N18" i="8"/>
  <c r="N19" i="8"/>
  <c r="N20" i="8"/>
  <c r="N21" i="8"/>
  <c r="N22" i="8"/>
  <c r="N23" i="8"/>
  <c r="N24" i="8"/>
  <c r="N25" i="8"/>
  <c r="N26" i="8"/>
  <c r="N27" i="8"/>
  <c r="N28" i="8"/>
  <c r="M5" i="8"/>
  <c r="M6" i="8"/>
  <c r="M7" i="8"/>
  <c r="M8" i="8"/>
  <c r="M9" i="8"/>
  <c r="M10" i="8"/>
  <c r="M11" i="8"/>
  <c r="M12" i="8"/>
  <c r="M13" i="8"/>
  <c r="M14" i="8"/>
  <c r="M15" i="8"/>
  <c r="M16" i="8"/>
  <c r="M17" i="8"/>
  <c r="M18" i="8"/>
  <c r="M19" i="8"/>
  <c r="M20" i="8"/>
  <c r="M21" i="8"/>
  <c r="M22" i="8"/>
  <c r="M23" i="8"/>
  <c r="M24" i="8"/>
  <c r="M25" i="8"/>
  <c r="M26" i="8"/>
  <c r="N4" i="8"/>
  <c r="M27" i="8"/>
  <c r="M28" i="8"/>
  <c r="M4" i="8"/>
  <c r="H5" i="8"/>
  <c r="H6" i="8"/>
  <c r="H7" i="8"/>
  <c r="H8" i="8"/>
  <c r="H9" i="8"/>
  <c r="I9" i="8"/>
  <c r="J9" i="8"/>
  <c r="H10" i="8"/>
  <c r="I10" i="8"/>
  <c r="J10" i="8"/>
  <c r="H11" i="8"/>
  <c r="I11" i="8"/>
  <c r="H12" i="8"/>
  <c r="I12" i="8"/>
  <c r="H13" i="8"/>
  <c r="H14" i="8"/>
  <c r="H15" i="8"/>
  <c r="H16" i="8"/>
  <c r="H17" i="8"/>
  <c r="H18" i="8"/>
  <c r="H19" i="8"/>
  <c r="H20" i="8"/>
  <c r="H21" i="8"/>
  <c r="H22" i="8"/>
  <c r="H23" i="8"/>
  <c r="H24" i="8"/>
  <c r="H25" i="8"/>
  <c r="H26" i="8"/>
  <c r="H27" i="8"/>
  <c r="H28" i="8"/>
  <c r="H4" i="8"/>
  <c r="F5" i="8"/>
  <c r="F6" i="8"/>
  <c r="F7" i="8"/>
  <c r="F8" i="8"/>
  <c r="F9" i="8"/>
  <c r="F10" i="8"/>
  <c r="F11" i="8"/>
  <c r="F12" i="8"/>
  <c r="F13" i="8"/>
  <c r="F14" i="8"/>
  <c r="F15" i="8"/>
  <c r="F16" i="8"/>
  <c r="F17" i="8"/>
  <c r="F18" i="8"/>
  <c r="F19" i="8"/>
  <c r="F20" i="8"/>
  <c r="F21" i="8"/>
  <c r="F22" i="8"/>
  <c r="F23" i="8"/>
  <c r="F24" i="8"/>
  <c r="F25" i="8"/>
  <c r="F26" i="8"/>
  <c r="F27" i="8"/>
  <c r="F28" i="8"/>
  <c r="E5" i="8"/>
  <c r="E6" i="8"/>
  <c r="E7" i="8"/>
  <c r="E8" i="8"/>
  <c r="E9" i="8"/>
  <c r="E10" i="8"/>
  <c r="E11" i="8"/>
  <c r="E12" i="8"/>
  <c r="E13" i="8"/>
  <c r="E14" i="8"/>
  <c r="E15" i="8"/>
  <c r="E16" i="8"/>
  <c r="E17" i="8"/>
  <c r="E18" i="8"/>
  <c r="E19" i="8"/>
  <c r="E20" i="8"/>
  <c r="E21" i="8"/>
  <c r="E22" i="8"/>
  <c r="E23" i="8"/>
  <c r="E24" i="8"/>
  <c r="E25" i="8"/>
  <c r="E26" i="8"/>
  <c r="F4" i="8"/>
  <c r="E27" i="8"/>
  <c r="E28" i="8"/>
  <c r="E4" i="8"/>
  <c r="D5" i="8"/>
  <c r="D6" i="8"/>
  <c r="D7" i="8"/>
  <c r="D8" i="8"/>
  <c r="D9" i="8"/>
  <c r="D10" i="8"/>
  <c r="D11" i="8"/>
  <c r="D12" i="8"/>
  <c r="D13" i="8"/>
  <c r="D14" i="8"/>
  <c r="D15" i="8"/>
  <c r="D16" i="8"/>
  <c r="D17" i="8"/>
  <c r="D18" i="8"/>
  <c r="D19" i="8"/>
  <c r="D20" i="8"/>
  <c r="D21" i="8"/>
  <c r="D22" i="8"/>
  <c r="D23" i="8"/>
  <c r="D24" i="8"/>
  <c r="D25" i="8"/>
  <c r="D26" i="8"/>
  <c r="D27" i="8"/>
  <c r="D28" i="8"/>
  <c r="D4" i="8"/>
  <c r="C5" i="8"/>
  <c r="C6" i="8"/>
  <c r="C7" i="8"/>
  <c r="C8" i="8"/>
  <c r="C9" i="8"/>
  <c r="C10" i="8"/>
  <c r="C11" i="8"/>
  <c r="C12" i="8"/>
  <c r="C13" i="8"/>
  <c r="C14" i="8"/>
  <c r="C15" i="8"/>
  <c r="C16" i="8"/>
  <c r="C17" i="8"/>
  <c r="C18" i="8"/>
  <c r="C19" i="8"/>
  <c r="C20" i="8"/>
  <c r="C21" i="8"/>
  <c r="C22" i="8"/>
  <c r="C23" i="8"/>
  <c r="C24" i="8"/>
  <c r="C25" i="8"/>
  <c r="C26" i="8"/>
  <c r="C27" i="8"/>
  <c r="C28" i="8"/>
  <c r="C4" i="8"/>
  <c r="B5" i="8"/>
  <c r="B6" i="8"/>
  <c r="B7" i="8"/>
  <c r="B8" i="8"/>
  <c r="B9" i="8"/>
  <c r="B10" i="8"/>
  <c r="B11" i="8"/>
  <c r="B12" i="8"/>
  <c r="B13" i="8"/>
  <c r="B14" i="8"/>
  <c r="B15" i="8"/>
  <c r="B16" i="8"/>
  <c r="B17" i="8"/>
  <c r="B18" i="8"/>
  <c r="B19" i="8"/>
  <c r="B20" i="8"/>
  <c r="B21" i="8"/>
  <c r="B23" i="8"/>
  <c r="B24" i="8"/>
  <c r="B25" i="8"/>
  <c r="B26" i="8"/>
  <c r="B27" i="8"/>
  <c r="B28" i="8"/>
  <c r="B4" i="8"/>
  <c r="B3" i="8"/>
  <c r="B2" i="8"/>
  <c r="B1" i="8"/>
  <c r="I12" i="1" l="1"/>
  <c r="I6" i="8" s="1"/>
  <c r="J12" i="1"/>
  <c r="J6" i="8" s="1"/>
  <c r="L160" i="1"/>
  <c r="L147" i="8" s="1"/>
  <c r="I175" i="1"/>
  <c r="H161" i="8" s="1"/>
  <c r="J175" i="1"/>
  <c r="I161" i="8" s="1"/>
  <c r="I176" i="1"/>
  <c r="H162" i="8" s="1"/>
  <c r="J176" i="1"/>
  <c r="I162" i="8" s="1"/>
  <c r="I177" i="1"/>
  <c r="H163" i="8" s="1"/>
  <c r="J177" i="1"/>
  <c r="I163" i="8" s="1"/>
  <c r="I178" i="1"/>
  <c r="H164" i="8" s="1"/>
  <c r="J178" i="1"/>
  <c r="I164" i="8" s="1"/>
  <c r="I179" i="1"/>
  <c r="H165" i="8" s="1"/>
  <c r="J179" i="1"/>
  <c r="I165" i="8" s="1"/>
  <c r="I180" i="1"/>
  <c r="H166" i="8" s="1"/>
  <c r="J180" i="1"/>
  <c r="I166" i="8" s="1"/>
  <c r="I181" i="1"/>
  <c r="H167" i="8" s="1"/>
  <c r="J181" i="1"/>
  <c r="I167" i="8" s="1"/>
  <c r="I182" i="1"/>
  <c r="H168" i="8" s="1"/>
  <c r="J182" i="1"/>
  <c r="I168" i="8" s="1"/>
  <c r="J174" i="1"/>
  <c r="I160" i="8" s="1"/>
  <c r="I174" i="1"/>
  <c r="H160" i="8" s="1"/>
  <c r="I158" i="1"/>
  <c r="I145" i="8" s="1"/>
  <c r="J158" i="1"/>
  <c r="J145" i="8" s="1"/>
  <c r="I159" i="1"/>
  <c r="I146" i="8" s="1"/>
  <c r="J159" i="1"/>
  <c r="J146" i="8" s="1"/>
  <c r="I160" i="1"/>
  <c r="I147" i="8" s="1"/>
  <c r="J160" i="1"/>
  <c r="J147" i="8" s="1"/>
  <c r="I161" i="1"/>
  <c r="I148" i="8" s="1"/>
  <c r="J161" i="1"/>
  <c r="J148" i="8" s="1"/>
  <c r="I162" i="1"/>
  <c r="I149" i="8" s="1"/>
  <c r="J162" i="1"/>
  <c r="J149" i="8" s="1"/>
  <c r="I163" i="1"/>
  <c r="I150" i="8" s="1"/>
  <c r="J163" i="1"/>
  <c r="J150" i="8" s="1"/>
  <c r="I164" i="1"/>
  <c r="I151" i="8" s="1"/>
  <c r="J164" i="1"/>
  <c r="J151" i="8" s="1"/>
  <c r="I165" i="1"/>
  <c r="I152" i="8" s="1"/>
  <c r="J165" i="1"/>
  <c r="J152" i="8" s="1"/>
  <c r="I166" i="1"/>
  <c r="I153" i="8" s="1"/>
  <c r="J166" i="1"/>
  <c r="J153" i="8" s="1"/>
  <c r="I167" i="1"/>
  <c r="I154" i="8" s="1"/>
  <c r="J167" i="1"/>
  <c r="J154" i="8" s="1"/>
  <c r="I168" i="1"/>
  <c r="I155" i="8" s="1"/>
  <c r="J168" i="1"/>
  <c r="J155" i="8" s="1"/>
  <c r="I169" i="1"/>
  <c r="I156" i="8" s="1"/>
  <c r="J169" i="1"/>
  <c r="J156" i="8" s="1"/>
  <c r="I170" i="1"/>
  <c r="I157" i="8" s="1"/>
  <c r="J170" i="1"/>
  <c r="J157" i="8" s="1"/>
  <c r="I171" i="1"/>
  <c r="I158" i="8" s="1"/>
  <c r="J171" i="1"/>
  <c r="J158" i="8" s="1"/>
  <c r="I172" i="1"/>
  <c r="I159" i="8" s="1"/>
  <c r="J172" i="1"/>
  <c r="J159" i="8" s="1"/>
  <c r="J157" i="1"/>
  <c r="I157" i="1"/>
  <c r="I144" i="8" s="1"/>
  <c r="I141" i="1"/>
  <c r="I130" i="8" s="1"/>
  <c r="J141" i="1"/>
  <c r="J130" i="8" s="1"/>
  <c r="I142" i="1"/>
  <c r="I131" i="8" s="1"/>
  <c r="J142" i="1"/>
  <c r="J131" i="8" s="1"/>
  <c r="I143" i="1"/>
  <c r="I132" i="8" s="1"/>
  <c r="J143" i="1"/>
  <c r="J132" i="8" s="1"/>
  <c r="I144" i="1"/>
  <c r="I133" i="8" s="1"/>
  <c r="J144" i="1"/>
  <c r="J133" i="8" s="1"/>
  <c r="I145" i="1"/>
  <c r="I134" i="8" s="1"/>
  <c r="J145" i="1"/>
  <c r="J134" i="8" s="1"/>
  <c r="I146" i="1"/>
  <c r="I135" i="8" s="1"/>
  <c r="J146" i="1"/>
  <c r="J135" i="8" s="1"/>
  <c r="I147" i="1"/>
  <c r="I136" i="8" s="1"/>
  <c r="J147" i="1"/>
  <c r="J136" i="8" s="1"/>
  <c r="I148" i="1"/>
  <c r="I137" i="8" s="1"/>
  <c r="J148" i="1"/>
  <c r="J137" i="8" s="1"/>
  <c r="I149" i="1"/>
  <c r="I138" i="8" s="1"/>
  <c r="J149" i="1"/>
  <c r="J138" i="8" s="1"/>
  <c r="I150" i="1"/>
  <c r="I139" i="8" s="1"/>
  <c r="J150" i="1"/>
  <c r="J139" i="8" s="1"/>
  <c r="I151" i="1"/>
  <c r="I140" i="8" s="1"/>
  <c r="J151" i="1"/>
  <c r="J140" i="8" s="1"/>
  <c r="I152" i="1"/>
  <c r="I141" i="8" s="1"/>
  <c r="J152" i="1"/>
  <c r="J141" i="8" s="1"/>
  <c r="I153" i="1"/>
  <c r="I142" i="8" s="1"/>
  <c r="J153" i="1"/>
  <c r="J142" i="8" s="1"/>
  <c r="I154" i="1"/>
  <c r="I143" i="8" s="1"/>
  <c r="J154" i="1"/>
  <c r="J143" i="8" s="1"/>
  <c r="I155" i="1"/>
  <c r="J155" i="1"/>
  <c r="J140" i="1"/>
  <c r="J129" i="8" s="1"/>
  <c r="I140" i="1"/>
  <c r="I129" i="8" s="1"/>
  <c r="I115" i="1"/>
  <c r="H105" i="8" s="1"/>
  <c r="J115" i="1"/>
  <c r="I105" i="8" s="1"/>
  <c r="I116" i="1"/>
  <c r="H106" i="8" s="1"/>
  <c r="J116" i="1"/>
  <c r="I106" i="8" s="1"/>
  <c r="I117" i="1"/>
  <c r="H107" i="8" s="1"/>
  <c r="J117" i="1"/>
  <c r="I107" i="8" s="1"/>
  <c r="I118" i="1"/>
  <c r="H108" i="8" s="1"/>
  <c r="J118" i="1"/>
  <c r="I108" i="8" s="1"/>
  <c r="I119" i="1"/>
  <c r="H109" i="8" s="1"/>
  <c r="J119" i="1"/>
  <c r="I109" i="8" s="1"/>
  <c r="I120" i="1"/>
  <c r="H110" i="8" s="1"/>
  <c r="J120" i="1"/>
  <c r="I110" i="8" s="1"/>
  <c r="I121" i="1"/>
  <c r="H111" i="8" s="1"/>
  <c r="J121" i="1"/>
  <c r="I111" i="8" s="1"/>
  <c r="I122" i="1"/>
  <c r="H112" i="8" s="1"/>
  <c r="J122" i="1"/>
  <c r="I112" i="8" s="1"/>
  <c r="I123" i="1"/>
  <c r="H113" i="8" s="1"/>
  <c r="J123" i="1"/>
  <c r="I113" i="8" s="1"/>
  <c r="I124" i="1"/>
  <c r="H114" i="8" s="1"/>
  <c r="J124" i="1"/>
  <c r="I114" i="8" s="1"/>
  <c r="I125" i="1"/>
  <c r="H115" i="8" s="1"/>
  <c r="J125" i="1"/>
  <c r="I115" i="8" s="1"/>
  <c r="I126" i="1"/>
  <c r="H116" i="8" s="1"/>
  <c r="J126" i="1"/>
  <c r="I116" i="8" s="1"/>
  <c r="I127" i="1"/>
  <c r="H117" i="8" s="1"/>
  <c r="J127" i="1"/>
  <c r="I117" i="8" s="1"/>
  <c r="I128" i="1"/>
  <c r="H118" i="8" s="1"/>
  <c r="J128" i="1"/>
  <c r="I118" i="8" s="1"/>
  <c r="I129" i="1"/>
  <c r="H119" i="8" s="1"/>
  <c r="J129" i="1"/>
  <c r="I119" i="8" s="1"/>
  <c r="I130" i="1"/>
  <c r="H120" i="8" s="1"/>
  <c r="J130" i="1"/>
  <c r="I120" i="8" s="1"/>
  <c r="I131" i="1"/>
  <c r="H121" i="8" s="1"/>
  <c r="J131" i="1"/>
  <c r="I121" i="8" s="1"/>
  <c r="I132" i="1"/>
  <c r="H122" i="8" s="1"/>
  <c r="J132" i="1"/>
  <c r="I122" i="8" s="1"/>
  <c r="I133" i="1"/>
  <c r="H123" i="8" s="1"/>
  <c r="J133" i="1"/>
  <c r="I123" i="8" s="1"/>
  <c r="I134" i="1"/>
  <c r="H124" i="8" s="1"/>
  <c r="J134" i="1"/>
  <c r="I124" i="8" s="1"/>
  <c r="I135" i="1"/>
  <c r="H125" i="8" s="1"/>
  <c r="J135" i="1"/>
  <c r="I125" i="8" s="1"/>
  <c r="I136" i="1"/>
  <c r="H126" i="8" s="1"/>
  <c r="J136" i="1"/>
  <c r="I126" i="8" s="1"/>
  <c r="I137" i="1"/>
  <c r="H127" i="8" s="1"/>
  <c r="J137" i="1"/>
  <c r="I127" i="8" s="1"/>
  <c r="I138" i="1"/>
  <c r="H128" i="8" s="1"/>
  <c r="J138" i="1"/>
  <c r="I128" i="8" s="1"/>
  <c r="J114" i="1"/>
  <c r="I104" i="8" s="1"/>
  <c r="I114" i="1"/>
  <c r="I89" i="1"/>
  <c r="H80" i="8" s="1"/>
  <c r="J89" i="1"/>
  <c r="I80" i="8" s="1"/>
  <c r="I90" i="1"/>
  <c r="H81" i="8" s="1"/>
  <c r="J90" i="1"/>
  <c r="I81" i="8" s="1"/>
  <c r="I91" i="1"/>
  <c r="H82" i="8" s="1"/>
  <c r="J91" i="1"/>
  <c r="I82" i="8" s="1"/>
  <c r="I92" i="1"/>
  <c r="H83" i="8" s="1"/>
  <c r="J92" i="1"/>
  <c r="I83" i="8" s="1"/>
  <c r="I93" i="1"/>
  <c r="H84" i="8" s="1"/>
  <c r="J93" i="1"/>
  <c r="I84" i="8" s="1"/>
  <c r="I94" i="1"/>
  <c r="H85" i="8" s="1"/>
  <c r="J94" i="1"/>
  <c r="I85" i="8" s="1"/>
  <c r="I95" i="1"/>
  <c r="H86" i="8" s="1"/>
  <c r="J95" i="1"/>
  <c r="I86" i="8" s="1"/>
  <c r="I96" i="1"/>
  <c r="H87" i="8" s="1"/>
  <c r="J96" i="1"/>
  <c r="I87" i="8" s="1"/>
  <c r="I97" i="1"/>
  <c r="H88" i="8" s="1"/>
  <c r="J97" i="1"/>
  <c r="I88" i="8" s="1"/>
  <c r="I98" i="1"/>
  <c r="H89" i="8" s="1"/>
  <c r="J98" i="1"/>
  <c r="I89" i="8" s="1"/>
  <c r="I99" i="1"/>
  <c r="H90" i="8" s="1"/>
  <c r="J99" i="1"/>
  <c r="I90" i="8" s="1"/>
  <c r="I100" i="1"/>
  <c r="H91" i="8" s="1"/>
  <c r="J100" i="1"/>
  <c r="I91" i="8" s="1"/>
  <c r="I101" i="1"/>
  <c r="H92" i="8" s="1"/>
  <c r="J101" i="1"/>
  <c r="I92" i="8" s="1"/>
  <c r="I102" i="1"/>
  <c r="H93" i="8" s="1"/>
  <c r="J102" i="1"/>
  <c r="I93" i="8" s="1"/>
  <c r="I103" i="1"/>
  <c r="H94" i="8" s="1"/>
  <c r="J103" i="1"/>
  <c r="I94" i="8" s="1"/>
  <c r="I104" i="1"/>
  <c r="H95" i="8" s="1"/>
  <c r="J104" i="1"/>
  <c r="I95" i="8" s="1"/>
  <c r="I105" i="1"/>
  <c r="H96" i="8" s="1"/>
  <c r="J105" i="1"/>
  <c r="I96" i="8" s="1"/>
  <c r="I106" i="1"/>
  <c r="H97" i="8" s="1"/>
  <c r="J106" i="1"/>
  <c r="I97" i="8" s="1"/>
  <c r="I107" i="1"/>
  <c r="H98" i="8" s="1"/>
  <c r="J107" i="1"/>
  <c r="I98" i="8" s="1"/>
  <c r="I108" i="1"/>
  <c r="H99" i="8" s="1"/>
  <c r="J108" i="1"/>
  <c r="I99" i="8" s="1"/>
  <c r="I109" i="1"/>
  <c r="H100" i="8" s="1"/>
  <c r="J109" i="1"/>
  <c r="I100" i="8" s="1"/>
  <c r="I110" i="1"/>
  <c r="H101" i="8" s="1"/>
  <c r="J110" i="1"/>
  <c r="I101" i="8" s="1"/>
  <c r="I111" i="1"/>
  <c r="H102" i="8" s="1"/>
  <c r="J111" i="1"/>
  <c r="I102" i="8" s="1"/>
  <c r="I112" i="1"/>
  <c r="H103" i="8" s="1"/>
  <c r="J112" i="1"/>
  <c r="I103" i="8" s="1"/>
  <c r="J88" i="1"/>
  <c r="I79" i="8" s="1"/>
  <c r="I88" i="1"/>
  <c r="H79" i="8" s="1"/>
  <c r="I63" i="1"/>
  <c r="H55" i="8" s="1"/>
  <c r="J63" i="1"/>
  <c r="I55" i="8" s="1"/>
  <c r="I64" i="1"/>
  <c r="H56" i="8" s="1"/>
  <c r="J64" i="1"/>
  <c r="I56" i="8" s="1"/>
  <c r="I65" i="1"/>
  <c r="H57" i="8" s="1"/>
  <c r="J65" i="1"/>
  <c r="I57" i="8" s="1"/>
  <c r="I66" i="1"/>
  <c r="H58" i="8" s="1"/>
  <c r="J66" i="1"/>
  <c r="I58" i="8" s="1"/>
  <c r="I67" i="1"/>
  <c r="H59" i="8" s="1"/>
  <c r="J67" i="1"/>
  <c r="I59" i="8" s="1"/>
  <c r="I68" i="1"/>
  <c r="H60" i="8" s="1"/>
  <c r="J68" i="1"/>
  <c r="I60" i="8" s="1"/>
  <c r="I69" i="1"/>
  <c r="H61" i="8" s="1"/>
  <c r="J69" i="1"/>
  <c r="I61" i="8" s="1"/>
  <c r="H62" i="8"/>
  <c r="J70" i="1"/>
  <c r="I62" i="8" s="1"/>
  <c r="I71" i="1"/>
  <c r="H63" i="8" s="1"/>
  <c r="J71" i="1"/>
  <c r="I63" i="8" s="1"/>
  <c r="I72" i="1"/>
  <c r="H64" i="8" s="1"/>
  <c r="J72" i="1"/>
  <c r="I64" i="8" s="1"/>
  <c r="I73" i="1"/>
  <c r="H65" i="8" s="1"/>
  <c r="J73" i="1"/>
  <c r="I65" i="8" s="1"/>
  <c r="I74" i="1"/>
  <c r="H66" i="8" s="1"/>
  <c r="J74" i="1"/>
  <c r="I66" i="8" s="1"/>
  <c r="I75" i="1"/>
  <c r="H67" i="8" s="1"/>
  <c r="J75" i="1"/>
  <c r="I67" i="8" s="1"/>
  <c r="I76" i="1"/>
  <c r="H68" i="8" s="1"/>
  <c r="J76" i="1"/>
  <c r="I68" i="8" s="1"/>
  <c r="I77" i="1"/>
  <c r="H69" i="8" s="1"/>
  <c r="J77" i="1"/>
  <c r="I69" i="8" s="1"/>
  <c r="I78" i="1"/>
  <c r="H70" i="8" s="1"/>
  <c r="J78" i="1"/>
  <c r="I70" i="8" s="1"/>
  <c r="I79" i="1"/>
  <c r="H71" i="8" s="1"/>
  <c r="J79" i="1"/>
  <c r="I71" i="8" s="1"/>
  <c r="I80" i="1"/>
  <c r="H72" i="8" s="1"/>
  <c r="J80" i="1"/>
  <c r="I72" i="8" s="1"/>
  <c r="I81" i="1"/>
  <c r="H73" i="8" s="1"/>
  <c r="J81" i="1"/>
  <c r="I73" i="8" s="1"/>
  <c r="I82" i="1"/>
  <c r="H74" i="8" s="1"/>
  <c r="J82" i="1"/>
  <c r="I74" i="8" s="1"/>
  <c r="I83" i="1"/>
  <c r="H75" i="8" s="1"/>
  <c r="J83" i="1"/>
  <c r="I75" i="8" s="1"/>
  <c r="I84" i="1"/>
  <c r="H76" i="8" s="1"/>
  <c r="J84" i="1"/>
  <c r="I76" i="8" s="1"/>
  <c r="I85" i="1"/>
  <c r="H77" i="8" s="1"/>
  <c r="J85" i="1"/>
  <c r="I77" i="8" s="1"/>
  <c r="I86" i="1"/>
  <c r="H78" i="8" s="1"/>
  <c r="J86" i="1"/>
  <c r="I78" i="8" s="1"/>
  <c r="J62" i="1"/>
  <c r="I54" i="8" s="1"/>
  <c r="I62" i="1"/>
  <c r="H54" i="8" s="1"/>
  <c r="I37" i="1"/>
  <c r="I30" i="8" s="1"/>
  <c r="J37" i="1"/>
  <c r="J30" i="8" s="1"/>
  <c r="I38" i="1"/>
  <c r="I31" i="8" s="1"/>
  <c r="J38" i="1"/>
  <c r="J31" i="8" s="1"/>
  <c r="I39" i="1"/>
  <c r="I32" i="8" s="1"/>
  <c r="J39" i="1"/>
  <c r="J32" i="8" s="1"/>
  <c r="I40" i="1"/>
  <c r="I33" i="8" s="1"/>
  <c r="J40" i="1"/>
  <c r="J33" i="8" s="1"/>
  <c r="I41" i="1"/>
  <c r="I34" i="8" s="1"/>
  <c r="J41" i="1"/>
  <c r="J34" i="8" s="1"/>
  <c r="I42" i="1"/>
  <c r="I35" i="8" s="1"/>
  <c r="J42" i="1"/>
  <c r="J35" i="8" s="1"/>
  <c r="I43" i="1"/>
  <c r="I36" i="8" s="1"/>
  <c r="J43" i="1"/>
  <c r="J36" i="8" s="1"/>
  <c r="I44" i="1"/>
  <c r="I37" i="8" s="1"/>
  <c r="J44" i="1"/>
  <c r="J37" i="8" s="1"/>
  <c r="I45" i="1"/>
  <c r="I38" i="8" s="1"/>
  <c r="J45" i="1"/>
  <c r="J38" i="8" s="1"/>
  <c r="I46" i="1"/>
  <c r="I39" i="8" s="1"/>
  <c r="J46" i="1"/>
  <c r="J39" i="8" s="1"/>
  <c r="I47" i="1"/>
  <c r="I40" i="8" s="1"/>
  <c r="J47" i="1"/>
  <c r="J40" i="8" s="1"/>
  <c r="I48" i="1"/>
  <c r="I41" i="8" s="1"/>
  <c r="J48" i="1"/>
  <c r="J41" i="8" s="1"/>
  <c r="I49" i="1"/>
  <c r="I42" i="8" s="1"/>
  <c r="J49" i="1"/>
  <c r="J42" i="8" s="1"/>
  <c r="I50" i="1"/>
  <c r="I43" i="8" s="1"/>
  <c r="J50" i="1"/>
  <c r="J43" i="8" s="1"/>
  <c r="I51" i="1"/>
  <c r="I44" i="8" s="1"/>
  <c r="J51" i="1"/>
  <c r="J44" i="8" s="1"/>
  <c r="I52" i="1"/>
  <c r="I45" i="8" s="1"/>
  <c r="J52" i="1"/>
  <c r="J45" i="8" s="1"/>
  <c r="I53" i="1"/>
  <c r="I46" i="8" s="1"/>
  <c r="J53" i="1"/>
  <c r="J46" i="8" s="1"/>
  <c r="I54" i="1"/>
  <c r="I47" i="8" s="1"/>
  <c r="J54" i="1"/>
  <c r="J47" i="8" s="1"/>
  <c r="I55" i="1"/>
  <c r="I48" i="8" s="1"/>
  <c r="J55" i="1"/>
  <c r="J48" i="8" s="1"/>
  <c r="I56" i="1"/>
  <c r="I49" i="8" s="1"/>
  <c r="J56" i="1"/>
  <c r="J49" i="8" s="1"/>
  <c r="I57" i="1"/>
  <c r="I50" i="8" s="1"/>
  <c r="J57" i="1"/>
  <c r="J50" i="8" s="1"/>
  <c r="I58" i="1"/>
  <c r="I51" i="8" s="1"/>
  <c r="J58" i="1"/>
  <c r="J51" i="8" s="1"/>
  <c r="I59" i="1"/>
  <c r="I52" i="8" s="1"/>
  <c r="J59" i="1"/>
  <c r="J52" i="8" s="1"/>
  <c r="I60" i="1"/>
  <c r="I53" i="8" s="1"/>
  <c r="J60" i="1"/>
  <c r="J53" i="8" s="1"/>
  <c r="J36" i="1"/>
  <c r="J29" i="8" s="1"/>
  <c r="I36" i="1"/>
  <c r="I29" i="8" s="1"/>
  <c r="I11" i="1"/>
  <c r="I5" i="8" s="1"/>
  <c r="J11" i="1"/>
  <c r="J5" i="8" s="1"/>
  <c r="I13" i="1"/>
  <c r="I7" i="8" s="1"/>
  <c r="J13" i="1"/>
  <c r="J7" i="8" s="1"/>
  <c r="I14" i="1"/>
  <c r="I8" i="8" s="1"/>
  <c r="J14" i="1"/>
  <c r="J8" i="8" s="1"/>
  <c r="J17" i="1"/>
  <c r="J11" i="8" s="1"/>
  <c r="J18" i="1"/>
  <c r="J12" i="8" s="1"/>
  <c r="I19" i="1"/>
  <c r="I13" i="8" s="1"/>
  <c r="J19" i="1"/>
  <c r="J13" i="8" s="1"/>
  <c r="I20" i="1"/>
  <c r="I14" i="8" s="1"/>
  <c r="J20" i="1"/>
  <c r="J14" i="8" s="1"/>
  <c r="I21" i="1"/>
  <c r="I15" i="8" s="1"/>
  <c r="J21" i="1"/>
  <c r="J15" i="8" s="1"/>
  <c r="I22" i="1"/>
  <c r="I16" i="8" s="1"/>
  <c r="J22" i="1"/>
  <c r="J16" i="8" s="1"/>
  <c r="I23" i="1"/>
  <c r="I17" i="8" s="1"/>
  <c r="J23" i="1"/>
  <c r="J17" i="8" s="1"/>
  <c r="I24" i="1"/>
  <c r="I18" i="8" s="1"/>
  <c r="J24" i="1"/>
  <c r="J18" i="8" s="1"/>
  <c r="I25" i="1"/>
  <c r="I19" i="8" s="1"/>
  <c r="J25" i="1"/>
  <c r="J19" i="8" s="1"/>
  <c r="I26" i="1"/>
  <c r="I20" i="8" s="1"/>
  <c r="J26" i="1"/>
  <c r="J20" i="8" s="1"/>
  <c r="I27" i="1"/>
  <c r="I21" i="8" s="1"/>
  <c r="J27" i="1"/>
  <c r="J21" i="8" s="1"/>
  <c r="I28" i="1"/>
  <c r="I22" i="8" s="1"/>
  <c r="J28" i="1"/>
  <c r="J22" i="8" s="1"/>
  <c r="I29" i="1"/>
  <c r="I23" i="8" s="1"/>
  <c r="J29" i="1"/>
  <c r="J23" i="8" s="1"/>
  <c r="I30" i="1"/>
  <c r="I24" i="8" s="1"/>
  <c r="J30" i="1"/>
  <c r="J24" i="8" s="1"/>
  <c r="I31" i="1"/>
  <c r="I25" i="8" s="1"/>
  <c r="J31" i="1"/>
  <c r="J25" i="8" s="1"/>
  <c r="I32" i="1"/>
  <c r="I26" i="8" s="1"/>
  <c r="J32" i="1"/>
  <c r="J26" i="8" s="1"/>
  <c r="I33" i="1"/>
  <c r="I27" i="8" s="1"/>
  <c r="J33" i="1"/>
  <c r="J27" i="8" s="1"/>
  <c r="I34" i="1"/>
  <c r="I28" i="8" s="1"/>
  <c r="J34" i="1"/>
  <c r="J28" i="8" s="1"/>
  <c r="J10" i="1"/>
  <c r="L10" i="1" s="1"/>
  <c r="I4" i="8"/>
  <c r="J144" i="8" l="1"/>
  <c r="J183" i="1"/>
  <c r="H104" i="8"/>
  <c r="I183" i="1"/>
  <c r="L4" i="8"/>
  <c r="J4" i="8"/>
  <c r="L147" i="1"/>
  <c r="L136" i="8" s="1"/>
  <c r="L148" i="1"/>
  <c r="L137" i="8" s="1"/>
  <c r="L149" i="1"/>
  <c r="L138" i="8" s="1"/>
  <c r="L150" i="1"/>
  <c r="L139" i="8" s="1"/>
  <c r="L151" i="1"/>
  <c r="L140" i="8" s="1"/>
  <c r="L152" i="1"/>
  <c r="L141" i="8" s="1"/>
  <c r="L153" i="1"/>
  <c r="L142" i="8" s="1"/>
  <c r="L154" i="1"/>
  <c r="L143" i="8" s="1"/>
  <c r="L155" i="1"/>
  <c r="L165" i="1"/>
  <c r="L152" i="8" s="1"/>
  <c r="L166" i="1"/>
  <c r="L153" i="8" s="1"/>
  <c r="L167" i="1"/>
  <c r="L154" i="8" s="1"/>
  <c r="L168" i="1"/>
  <c r="L155" i="8" s="1"/>
  <c r="L169" i="1"/>
  <c r="L156" i="8" s="1"/>
  <c r="L170" i="1"/>
  <c r="L157" i="8" s="1"/>
  <c r="L171" i="1"/>
  <c r="L158" i="8" s="1"/>
  <c r="L172" i="1"/>
  <c r="L159" i="8" s="1"/>
  <c r="L164" i="1"/>
  <c r="L151" i="8" s="1"/>
  <c r="L163" i="1"/>
  <c r="L150" i="8" s="1"/>
  <c r="L162" i="1"/>
  <c r="L149" i="8" s="1"/>
  <c r="L161" i="1"/>
  <c r="L148" i="8" s="1"/>
  <c r="L159" i="1"/>
  <c r="L146" i="8" s="1"/>
  <c r="L158" i="1"/>
  <c r="L145" i="8" s="1"/>
  <c r="L157" i="1"/>
  <c r="L144" i="8" s="1"/>
  <c r="M184" i="1" l="1"/>
  <c r="N184" i="1"/>
  <c r="L60" i="1"/>
  <c r="L53" i="8" s="1"/>
  <c r="L59" i="1"/>
  <c r="L52" i="8" s="1"/>
  <c r="L58" i="1"/>
  <c r="L51" i="8" s="1"/>
  <c r="L57" i="1"/>
  <c r="L50" i="8" s="1"/>
  <c r="L56" i="1"/>
  <c r="L49" i="8" s="1"/>
  <c r="L55" i="1"/>
  <c r="L48" i="8" s="1"/>
  <c r="L54" i="1"/>
  <c r="L47" i="8" s="1"/>
  <c r="L53" i="1"/>
  <c r="L46" i="8" s="1"/>
  <c r="L52" i="1"/>
  <c r="L45" i="8" s="1"/>
  <c r="L51" i="1"/>
  <c r="L44" i="8" s="1"/>
  <c r="L50" i="1"/>
  <c r="L43" i="8" s="1"/>
  <c r="L49" i="1"/>
  <c r="L42" i="8" s="1"/>
  <c r="L48" i="1"/>
  <c r="L41" i="8" s="1"/>
  <c r="L47" i="1"/>
  <c r="L40" i="8" s="1"/>
  <c r="L46" i="1"/>
  <c r="L39" i="8" s="1"/>
  <c r="L45" i="1"/>
  <c r="L38" i="8" s="1"/>
  <c r="L44" i="1"/>
  <c r="L37" i="8" s="1"/>
  <c r="L43" i="1"/>
  <c r="L36" i="8" s="1"/>
  <c r="L42" i="1"/>
  <c r="L35" i="8" s="1"/>
  <c r="L41" i="1"/>
  <c r="L34" i="8" s="1"/>
  <c r="L40" i="1"/>
  <c r="L33" i="8" s="1"/>
  <c r="L39" i="1"/>
  <c r="L32" i="8" s="1"/>
  <c r="L38" i="1"/>
  <c r="L31" i="8" s="1"/>
  <c r="L37" i="1"/>
  <c r="L30" i="8" s="1"/>
  <c r="L36" i="1"/>
  <c r="L29" i="8" s="1"/>
  <c r="L122" i="1"/>
  <c r="K112" i="8" s="1"/>
  <c r="K113" i="8"/>
  <c r="L124" i="1"/>
  <c r="K114" i="8" s="1"/>
  <c r="L125" i="1"/>
  <c r="K115" i="8" s="1"/>
  <c r="L126" i="1"/>
  <c r="K116" i="8" s="1"/>
  <c r="L127" i="1"/>
  <c r="K117" i="8" s="1"/>
  <c r="L128" i="1"/>
  <c r="K118" i="8" s="1"/>
  <c r="L129" i="1"/>
  <c r="K119" i="8" s="1"/>
  <c r="L130" i="1"/>
  <c r="K120" i="8" s="1"/>
  <c r="L131" i="1"/>
  <c r="K121" i="8" s="1"/>
  <c r="L132" i="1"/>
  <c r="K122" i="8" s="1"/>
  <c r="L133" i="1"/>
  <c r="K123" i="8" s="1"/>
  <c r="L134" i="1"/>
  <c r="K124" i="8" s="1"/>
  <c r="L135" i="1"/>
  <c r="K125" i="8" s="1"/>
  <c r="L136" i="1"/>
  <c r="K126" i="8" s="1"/>
  <c r="L137" i="1"/>
  <c r="K127" i="8" s="1"/>
  <c r="L138" i="1"/>
  <c r="K128" i="8" s="1"/>
  <c r="L96" i="1"/>
  <c r="K87" i="8" s="1"/>
  <c r="L97" i="1"/>
  <c r="K88" i="8" s="1"/>
  <c r="L98" i="1"/>
  <c r="K89" i="8" s="1"/>
  <c r="L99" i="1"/>
  <c r="K90" i="8" s="1"/>
  <c r="L100" i="1"/>
  <c r="K91" i="8" s="1"/>
  <c r="L101" i="1"/>
  <c r="K92" i="8" s="1"/>
  <c r="L102" i="1"/>
  <c r="K93" i="8" s="1"/>
  <c r="L103" i="1"/>
  <c r="K94" i="8" s="1"/>
  <c r="L104" i="1"/>
  <c r="K95" i="8" s="1"/>
  <c r="L105" i="1"/>
  <c r="K96" i="8" s="1"/>
  <c r="L106" i="1"/>
  <c r="K97" i="8" s="1"/>
  <c r="L107" i="1"/>
  <c r="K98" i="8" s="1"/>
  <c r="L108" i="1"/>
  <c r="K99" i="8" s="1"/>
  <c r="L109" i="1"/>
  <c r="K100" i="8" s="1"/>
  <c r="L110" i="1"/>
  <c r="K101" i="8" s="1"/>
  <c r="L111" i="1"/>
  <c r="K102" i="8" s="1"/>
  <c r="L112" i="1"/>
  <c r="K103" i="8" s="1"/>
  <c r="L81" i="1"/>
  <c r="K73" i="8" s="1"/>
  <c r="L80" i="1"/>
  <c r="K72" i="8" s="1"/>
  <c r="L79" i="1"/>
  <c r="K71" i="8" s="1"/>
  <c r="L78" i="1"/>
  <c r="K70" i="8" s="1"/>
  <c r="L77" i="1"/>
  <c r="K69" i="8" s="1"/>
  <c r="L11" i="1"/>
  <c r="L5" i="8" s="1"/>
  <c r="L12" i="1"/>
  <c r="L6" i="8" s="1"/>
  <c r="L13" i="1"/>
  <c r="L7" i="8" s="1"/>
  <c r="L14" i="1"/>
  <c r="L8" i="8" s="1"/>
  <c r="L15" i="1"/>
  <c r="L9" i="8" s="1"/>
  <c r="L16" i="1"/>
  <c r="L10" i="8" s="1"/>
  <c r="L17" i="1"/>
  <c r="L11" i="8" s="1"/>
  <c r="L18" i="1"/>
  <c r="L12" i="8" s="1"/>
  <c r="L19" i="1"/>
  <c r="L13" i="8" s="1"/>
  <c r="L20" i="1"/>
  <c r="L14" i="8" s="1"/>
  <c r="L21" i="1"/>
  <c r="L15" i="8" s="1"/>
  <c r="L22" i="1"/>
  <c r="L16" i="8" s="1"/>
  <c r="L23" i="1"/>
  <c r="L17" i="8" s="1"/>
  <c r="L24" i="1"/>
  <c r="L18" i="8" s="1"/>
  <c r="L25" i="1"/>
  <c r="L19" i="8" s="1"/>
  <c r="L26" i="1"/>
  <c r="L20" i="8" s="1"/>
  <c r="L27" i="1"/>
  <c r="L21" i="8" s="1"/>
  <c r="L28" i="1"/>
  <c r="L22" i="8" s="1"/>
  <c r="L29" i="1"/>
  <c r="L23" i="8" s="1"/>
  <c r="L30" i="1"/>
  <c r="L24" i="8" s="1"/>
  <c r="L31" i="1"/>
  <c r="L25" i="8" s="1"/>
  <c r="L32" i="1"/>
  <c r="L26" i="8" s="1"/>
  <c r="L33" i="1"/>
  <c r="L27" i="8" s="1"/>
  <c r="L34" i="1"/>
  <c r="L28" i="8" s="1"/>
  <c r="L63" i="1"/>
  <c r="K55" i="8" s="1"/>
  <c r="L64" i="1"/>
  <c r="K56" i="8" s="1"/>
  <c r="L65" i="1"/>
  <c r="K57" i="8" s="1"/>
  <c r="L66" i="1"/>
  <c r="K58" i="8" s="1"/>
  <c r="L67" i="1"/>
  <c r="K59" i="8" s="1"/>
  <c r="L68" i="1"/>
  <c r="K60" i="8" s="1"/>
  <c r="L69" i="1"/>
  <c r="K61" i="8" s="1"/>
  <c r="L70" i="1"/>
  <c r="K62" i="8" s="1"/>
  <c r="L71" i="1"/>
  <c r="K63" i="8" s="1"/>
  <c r="L72" i="1"/>
  <c r="K64" i="8" s="1"/>
  <c r="L73" i="1"/>
  <c r="K65" i="8" s="1"/>
  <c r="L74" i="1"/>
  <c r="K66" i="8" s="1"/>
  <c r="L75" i="1"/>
  <c r="K67" i="8" s="1"/>
  <c r="L76" i="1"/>
  <c r="K68" i="8" s="1"/>
  <c r="L82" i="1"/>
  <c r="K74" i="8" s="1"/>
  <c r="L83" i="1"/>
  <c r="K75" i="8" s="1"/>
  <c r="L84" i="1"/>
  <c r="K76" i="8" s="1"/>
  <c r="L85" i="1"/>
  <c r="K77" i="8" s="1"/>
  <c r="L86" i="1"/>
  <c r="K78" i="8" s="1"/>
  <c r="L88" i="1"/>
  <c r="K79" i="8" s="1"/>
  <c r="L89" i="1"/>
  <c r="K80" i="8" s="1"/>
  <c r="L90" i="1"/>
  <c r="K81" i="8" s="1"/>
  <c r="L91" i="1"/>
  <c r="K82" i="8" s="1"/>
  <c r="L92" i="1"/>
  <c r="K83" i="8" s="1"/>
  <c r="L93" i="1"/>
  <c r="K84" i="8" s="1"/>
  <c r="L94" i="1"/>
  <c r="K85" i="8" s="1"/>
  <c r="L95" i="1"/>
  <c r="K86" i="8" s="1"/>
  <c r="L114" i="1"/>
  <c r="K104" i="8" s="1"/>
  <c r="L115" i="1"/>
  <c r="K105" i="8" s="1"/>
  <c r="L116" i="1"/>
  <c r="K106" i="8" s="1"/>
  <c r="L117" i="1"/>
  <c r="K107" i="8" s="1"/>
  <c r="L118" i="1"/>
  <c r="K108" i="8" s="1"/>
  <c r="L119" i="1"/>
  <c r="K109" i="8" s="1"/>
  <c r="L120" i="1"/>
  <c r="K110" i="8" s="1"/>
  <c r="L121" i="1"/>
  <c r="K111" i="8" s="1"/>
  <c r="L140" i="1"/>
  <c r="L129" i="8" s="1"/>
  <c r="L141" i="1"/>
  <c r="L130" i="8" s="1"/>
  <c r="L142" i="1"/>
  <c r="L131" i="8" s="1"/>
  <c r="L143" i="1"/>
  <c r="L132" i="8" s="1"/>
  <c r="L144" i="1"/>
  <c r="L133" i="8" s="1"/>
  <c r="L145" i="1"/>
  <c r="L134" i="8" s="1"/>
  <c r="L146" i="1"/>
  <c r="L135" i="8" s="1"/>
  <c r="L174" i="1"/>
  <c r="K160" i="8" s="1"/>
  <c r="L175" i="1"/>
  <c r="K161" i="8" s="1"/>
  <c r="L176" i="1"/>
  <c r="K162" i="8" s="1"/>
  <c r="L177" i="1"/>
  <c r="K163" i="8" s="1"/>
  <c r="L178" i="1"/>
  <c r="K164" i="8" s="1"/>
  <c r="L179" i="1"/>
  <c r="K165" i="8" s="1"/>
  <c r="L180" i="1"/>
  <c r="K166" i="8" s="1"/>
  <c r="L181" i="1"/>
  <c r="K167" i="8" s="1"/>
  <c r="L182" i="1"/>
  <c r="K168" i="8" s="1"/>
  <c r="L62" i="1"/>
  <c r="K54" i="8" s="1"/>
  <c r="L183" i="1" l="1"/>
</calcChain>
</file>

<file path=xl/sharedStrings.xml><?xml version="1.0" encoding="utf-8"?>
<sst xmlns="http://schemas.openxmlformats.org/spreadsheetml/2006/main" count="550" uniqueCount="298">
  <si>
    <t xml:space="preserve">№ </t>
  </si>
  <si>
    <t xml:space="preserve">Вид на разходите </t>
  </si>
  <si>
    <t>Марка, модел</t>
  </si>
  <si>
    <t>Количество</t>
  </si>
  <si>
    <t xml:space="preserve">Мярка </t>
  </si>
  <si>
    <t xml:space="preserve">I </t>
  </si>
  <si>
    <t>Обща сума с ДДС 
/лева/</t>
  </si>
  <si>
    <t xml:space="preserve">II </t>
  </si>
  <si>
    <t xml:space="preserve">III </t>
  </si>
  <si>
    <t xml:space="preserve">ИНСТРУКЦИИ: </t>
  </si>
  <si>
    <t>IV</t>
  </si>
  <si>
    <t xml:space="preserve">V </t>
  </si>
  <si>
    <t>залесяване</t>
  </si>
  <si>
    <t>подобряване на икономическата стойност на горите, в т.ч. отгледни сечи във високостъблени и семенно възобновени издънкови гори, до 40-годишна възраст</t>
  </si>
  <si>
    <t>VI</t>
  </si>
  <si>
    <t xml:space="preserve">Сума на разходите: </t>
  </si>
  <si>
    <t>Единична цена без ДДС
/лева/</t>
  </si>
  <si>
    <t>Обща сума без ДДС 
/лева/</t>
  </si>
  <si>
    <t xml:space="preserve">Междинно плащане в размер на: </t>
  </si>
  <si>
    <t xml:space="preserve">Дата: </t>
  </si>
  <si>
    <t xml:space="preserve">Име на кандидата: </t>
  </si>
  <si>
    <t xml:space="preserve">бр. </t>
  </si>
  <si>
    <t>л.м.</t>
  </si>
  <si>
    <t>кв.м.</t>
  </si>
  <si>
    <t>куб.м.</t>
  </si>
  <si>
    <t>кг</t>
  </si>
  <si>
    <t>т</t>
  </si>
  <si>
    <t>дка</t>
  </si>
  <si>
    <t>ха</t>
  </si>
  <si>
    <t>л</t>
  </si>
  <si>
    <r>
      <t>Кандидатствам с ДДС:
(</t>
    </r>
    <r>
      <rPr>
        <b/>
        <sz val="11"/>
        <rFont val="Times New Roman"/>
        <family val="1"/>
        <charset val="204"/>
      </rPr>
      <t>изберете от падащото меню</t>
    </r>
    <r>
      <rPr>
        <b/>
        <sz val="12"/>
        <rFont val="Times New Roman"/>
        <family val="1"/>
        <charset val="204"/>
      </rPr>
      <t>)</t>
    </r>
  </si>
  <si>
    <t>kWp</t>
  </si>
  <si>
    <t xml:space="preserve">* Сивите полета не се попълват. </t>
  </si>
  <si>
    <t>Разходи за извършване на строително-монтажни работи: ***</t>
  </si>
  <si>
    <t xml:space="preserve">Забележки: </t>
  </si>
  <si>
    <t xml:space="preserve">Интензитет на помощта
 % </t>
  </si>
  <si>
    <t>преработка и маркетинг на горски продукти, преди индустриалната преработка на дървесината</t>
  </si>
  <si>
    <t>Бизнес план</t>
  </si>
  <si>
    <t>Анализ "Разходи-ползи"</t>
  </si>
  <si>
    <t>Заявена субсидия</t>
  </si>
  <si>
    <t>Междинно плащане
(отбележете с X коя инвестиция в кое междинно плащане е включена)</t>
  </si>
  <si>
    <t>Първо</t>
  </si>
  <si>
    <t>Второ</t>
  </si>
  <si>
    <t>№ по ред/код от списък с разходи, за които РА има определени референтни цени**</t>
  </si>
  <si>
    <t>комплект</t>
  </si>
  <si>
    <t>X</t>
  </si>
  <si>
    <t>на ден</t>
  </si>
  <si>
    <t>на курс</t>
  </si>
  <si>
    <t>на година</t>
  </si>
  <si>
    <t>на месец</t>
  </si>
  <si>
    <t>на час</t>
  </si>
  <si>
    <t>на уч. час</t>
  </si>
  <si>
    <t>км</t>
  </si>
  <si>
    <t>** Списък с определените референтни цени се публикува на интернет страницата на ДФЗ - http://www.dfz.bg.</t>
  </si>
  <si>
    <t>Народни обичаи, традиционни и фолклорни събития, фестивали, събори, театрални постановки и други:***</t>
  </si>
  <si>
    <r>
      <t xml:space="preserve">В поле </t>
    </r>
    <r>
      <rPr>
        <b/>
        <sz val="11"/>
        <color indexed="8"/>
        <rFont val="Times New Roman"/>
        <family val="1"/>
        <charset val="204"/>
      </rPr>
      <t xml:space="preserve">Мярка/подмярка </t>
    </r>
    <r>
      <rPr>
        <sz val="11"/>
        <color indexed="8"/>
        <rFont val="Times New Roman"/>
        <family val="1"/>
        <charset val="204"/>
      </rPr>
      <t>се въвежда номер на мярката/подмярката, по която е подаденият проект.</t>
    </r>
  </si>
  <si>
    <r>
      <t xml:space="preserve">В поле </t>
    </r>
    <r>
      <rPr>
        <b/>
        <sz val="11"/>
        <color indexed="8"/>
        <rFont val="Times New Roman"/>
        <family val="1"/>
        <charset val="204"/>
      </rPr>
      <t xml:space="preserve">МИГ </t>
    </r>
    <r>
      <rPr>
        <sz val="11"/>
        <color indexed="8"/>
        <rFont val="Times New Roman"/>
        <family val="1"/>
        <charset val="204"/>
      </rPr>
      <t>се въвежда номера на МИГ-а по списък, публикуван на интернет страницата на ДФЗ - www.dfz.bg.</t>
    </r>
  </si>
  <si>
    <t>Други разходи, вкл. такива, извършени преди подаване на проектното предложение:***</t>
  </si>
  <si>
    <t>Разходи за закупуване/придобиване на материални активи: машини, съоръжения, оборудване и обзавеждане (без извършване на строително-монтажни дейности):***</t>
  </si>
  <si>
    <t>IA</t>
  </si>
  <si>
    <t>Земеделска техника</t>
  </si>
  <si>
    <t>IБ</t>
  </si>
  <si>
    <t>Материални активи, различни от земеделска техника</t>
  </si>
  <si>
    <r>
      <t xml:space="preserve">В колона </t>
    </r>
    <r>
      <rPr>
        <b/>
        <sz val="11"/>
        <color indexed="8"/>
        <rFont val="Times New Roman"/>
        <family val="1"/>
        <charset val="204"/>
      </rPr>
      <t>2</t>
    </r>
    <r>
      <rPr>
        <sz val="11"/>
        <color indexed="8"/>
        <rFont val="Times New Roman"/>
        <family val="1"/>
        <charset val="204"/>
      </rPr>
      <t>, раздел</t>
    </r>
    <r>
      <rPr>
        <b/>
        <sz val="11"/>
        <color indexed="8"/>
        <rFont val="Times New Roman"/>
        <family val="1"/>
        <charset val="204"/>
      </rPr>
      <t xml:space="preserve"> II </t>
    </r>
    <r>
      <rPr>
        <sz val="11"/>
        <color indexed="8"/>
        <rFont val="Times New Roman"/>
        <family val="1"/>
        <charset val="204"/>
      </rPr>
      <t>разходите</t>
    </r>
    <r>
      <rPr>
        <b/>
        <sz val="11"/>
        <color indexed="8"/>
        <rFont val="Times New Roman"/>
        <family val="1"/>
        <charset val="204"/>
      </rPr>
      <t xml:space="preserve"> задължително </t>
    </r>
    <r>
      <rPr>
        <sz val="11"/>
        <color indexed="8"/>
        <rFont val="Times New Roman"/>
        <family val="1"/>
        <charset val="204"/>
      </rPr>
      <t xml:space="preserve">се нанасят </t>
    </r>
    <r>
      <rPr>
        <b/>
        <u/>
        <sz val="11"/>
        <color indexed="8"/>
        <rFont val="Times New Roman"/>
        <family val="1"/>
        <charset val="204"/>
      </rPr>
      <t>по подобекти</t>
    </r>
    <r>
      <rPr>
        <sz val="11"/>
        <color indexed="8"/>
        <rFont val="Times New Roman"/>
        <family val="1"/>
        <charset val="204"/>
      </rPr>
      <t xml:space="preserve">, </t>
    </r>
    <r>
      <rPr>
        <u/>
        <sz val="11"/>
        <color indexed="8"/>
        <rFont val="Times New Roman"/>
        <family val="1"/>
        <charset val="204"/>
      </rPr>
      <t>като в случай че за даден подобект РА има референтни цени,</t>
    </r>
    <r>
      <rPr>
        <sz val="11"/>
        <color indexed="8"/>
        <rFont val="Times New Roman"/>
        <family val="1"/>
        <charset val="204"/>
      </rPr>
      <t xml:space="preserve"> т</t>
    </r>
    <r>
      <rPr>
        <b/>
        <sz val="11"/>
        <color indexed="8"/>
        <rFont val="Times New Roman"/>
        <family val="1"/>
        <charset val="204"/>
      </rPr>
      <t>о наименованието следва да е съотносимо с наименованието от списъка с референтни цени</t>
    </r>
    <r>
      <rPr>
        <sz val="11"/>
        <color indexed="8"/>
        <rFont val="Times New Roman"/>
        <family val="1"/>
        <charset val="204"/>
      </rPr>
      <t xml:space="preserve">. </t>
    </r>
    <r>
      <rPr>
        <u/>
        <sz val="11"/>
        <color indexed="8"/>
        <rFont val="Times New Roman"/>
        <family val="1"/>
        <charset val="204"/>
      </rPr>
      <t>В случай че РА няма референтна цена</t>
    </r>
    <r>
      <rPr>
        <sz val="11"/>
        <color indexed="8"/>
        <rFont val="Times New Roman"/>
        <family val="1"/>
        <charset val="204"/>
      </rPr>
      <t xml:space="preserve"> за съответния разход, то изрично се посочва дали е за</t>
    </r>
    <r>
      <rPr>
        <b/>
        <sz val="11"/>
        <color indexed="8"/>
        <rFont val="Times New Roman"/>
        <family val="1"/>
        <charset val="204"/>
      </rPr>
      <t xml:space="preserve"> основен ремонт, текущ ремонт, реконструкция, ново изграждане, довършителни работи.</t>
    </r>
  </si>
  <si>
    <t>други</t>
  </si>
  <si>
    <t>друго</t>
  </si>
  <si>
    <t>ВАЖНО!</t>
  </si>
  <si>
    <t>Стойността на разходите, включени в настоящата таблица следва да съответстват на стойността на разходите, които се попълват в таблицата с бюджет в ИСУН</t>
  </si>
  <si>
    <r>
      <t>Дейности в горския фонд,</t>
    </r>
    <r>
      <rPr>
        <b/>
        <u/>
        <sz val="11"/>
        <rFont val="Times New Roman"/>
        <family val="1"/>
        <charset val="204"/>
      </rPr>
      <t xml:space="preserve"> с изключение на </t>
    </r>
    <r>
      <rPr>
        <b/>
        <sz val="11"/>
        <rFont val="Times New Roman"/>
        <family val="1"/>
        <charset val="204"/>
      </rPr>
      <t>строително-монтажни работи и закупуване на машини, съоръжения, оборудване:***</t>
    </r>
  </si>
  <si>
    <t>VII</t>
  </si>
  <si>
    <t>Създаване и/или презасаждане на трайни насаждения</t>
  </si>
  <si>
    <t>Вид на операцията</t>
  </si>
  <si>
    <t>Краткосрочен курс 30 учебни часа</t>
  </si>
  <si>
    <t>Дългосрочен курс 150 учебни часа</t>
  </si>
  <si>
    <t>Специализиран курс 100 часа за придобиване на правоспособност за работа със земеделска и горска техника</t>
  </si>
  <si>
    <t xml:space="preserve">Курсове за обучение </t>
  </si>
  <si>
    <t>Семинари</t>
  </si>
  <si>
    <t>Семинар 8 учебни часа</t>
  </si>
  <si>
    <t>Семинар 18 учебни часа</t>
  </si>
  <si>
    <t>Демонстрационни дейности до 3 дни</t>
  </si>
  <si>
    <t xml:space="preserve">Демонстрация с продължителност 1 ден </t>
  </si>
  <si>
    <t xml:space="preserve">Демонстрация с продължителност 2 дни </t>
  </si>
  <si>
    <t>Демонстрация с продължителност 3 дни</t>
  </si>
  <si>
    <t xml:space="preserve">Краткосрочен обмен на опит и посещения на земеделски и горски стопанства </t>
  </si>
  <si>
    <t>КОД</t>
  </si>
  <si>
    <t>ОР1</t>
  </si>
  <si>
    <t>ОР2</t>
  </si>
  <si>
    <t>ОР3</t>
  </si>
  <si>
    <t>ОР4</t>
  </si>
  <si>
    <t>ОР5</t>
  </si>
  <si>
    <t>ОР6</t>
  </si>
  <si>
    <t>ОР7</t>
  </si>
  <si>
    <t>ОР8</t>
  </si>
  <si>
    <t>ОР9</t>
  </si>
  <si>
    <t>СПИСЪК НА ОПРОСТЕНИТЕ РАЗХОДИ ПО ПРСР 2014 -2020 г. за обучения, курсове, информационни дейности</t>
  </si>
  <si>
    <t xml:space="preserve">Разходи за обучения, курсове, информационни дейности </t>
  </si>
  <si>
    <t>Група разход</t>
  </si>
  <si>
    <t xml:space="preserve">чл. 20, ал. 1, т. 1 Инвестиционни разходи по чл. 45 от Регламент (EC) № 1305/2013; </t>
  </si>
  <si>
    <t>чл. 20, ал. 1, т. 2 Други допустими разходи, свързани с изпълнението на операции по Регламент (EC) № 1305/2013 и приоритетите на стратегията за ВОМР;</t>
  </si>
  <si>
    <r>
      <t xml:space="preserve">В колона </t>
    </r>
    <r>
      <rPr>
        <b/>
        <sz val="11"/>
        <color indexed="8"/>
        <rFont val="Times New Roman"/>
        <family val="1"/>
        <charset val="204"/>
      </rPr>
      <t>3</t>
    </r>
    <r>
      <rPr>
        <sz val="11"/>
        <color indexed="8"/>
        <rFont val="Times New Roman"/>
        <family val="1"/>
        <charset val="204"/>
      </rPr>
      <t xml:space="preserve">, раздел </t>
    </r>
    <r>
      <rPr>
        <b/>
        <sz val="11"/>
        <color indexed="8"/>
        <rFont val="Times New Roman"/>
        <family val="1"/>
        <charset val="204"/>
      </rPr>
      <t>VI</t>
    </r>
    <r>
      <rPr>
        <sz val="11"/>
        <color indexed="8"/>
        <rFont val="Times New Roman"/>
        <family val="1"/>
        <charset val="204"/>
      </rPr>
      <t xml:space="preserve"> се описват всички разходи, свързани с проекта като проектиране, лицензи, разрешителни, проучвания, такси, възнаграждения, надзор и др.</t>
    </r>
  </si>
  <si>
    <t xml:space="preserve">Код от списък с опростени разходи разходи за: 
обучения, курсове, информационни дейности </t>
  </si>
  <si>
    <r>
      <t>В колона</t>
    </r>
    <r>
      <rPr>
        <b/>
        <sz val="11"/>
        <rFont val="Times New Roman"/>
        <family val="1"/>
        <charset val="204"/>
      </rPr>
      <t xml:space="preserve"> 6</t>
    </r>
    <r>
      <rPr>
        <sz val="11"/>
        <rFont val="Times New Roman"/>
        <family val="1"/>
        <charset val="204"/>
      </rPr>
      <t xml:space="preserve"> само с цифри, без използването на "</t>
    </r>
    <r>
      <rPr>
        <b/>
        <sz val="11"/>
        <rFont val="Times New Roman"/>
        <family val="1"/>
        <charset val="204"/>
      </rPr>
      <t>_</t>
    </r>
    <r>
      <rPr>
        <sz val="11"/>
        <rFont val="Times New Roman"/>
        <family val="1"/>
        <charset val="204"/>
      </rPr>
      <t>"(интервал) се въвежда количеството на съответните активи/дейности. Допустимо е използването на "</t>
    </r>
    <r>
      <rPr>
        <b/>
        <sz val="11"/>
        <rFont val="Times New Roman"/>
        <family val="1"/>
        <charset val="204"/>
      </rPr>
      <t>.</t>
    </r>
    <r>
      <rPr>
        <sz val="11"/>
        <rFont val="Times New Roman"/>
        <family val="1"/>
        <charset val="204"/>
      </rPr>
      <t>" и "</t>
    </r>
    <r>
      <rPr>
        <b/>
        <sz val="11"/>
        <rFont val="Times New Roman"/>
        <family val="1"/>
        <charset val="204"/>
      </rPr>
      <t>,</t>
    </r>
    <r>
      <rPr>
        <sz val="11"/>
        <rFont val="Times New Roman"/>
        <family val="1"/>
        <charset val="204"/>
      </rPr>
      <t xml:space="preserve">" за десетична запетая. </t>
    </r>
  </si>
  <si>
    <r>
      <t xml:space="preserve">В колона </t>
    </r>
    <r>
      <rPr>
        <b/>
        <sz val="11"/>
        <rFont val="Times New Roman"/>
        <family val="1"/>
        <charset val="204"/>
      </rPr>
      <t>7</t>
    </r>
    <r>
      <rPr>
        <sz val="11"/>
        <rFont val="Times New Roman"/>
        <family val="1"/>
        <charset val="204"/>
      </rPr>
      <t xml:space="preserve"> от падащото меню се избира мерната единица.</t>
    </r>
  </si>
  <si>
    <r>
      <t xml:space="preserve">В колона </t>
    </r>
    <r>
      <rPr>
        <b/>
        <sz val="11"/>
        <rFont val="Times New Roman"/>
        <family val="1"/>
        <charset val="204"/>
      </rPr>
      <t>8</t>
    </r>
    <r>
      <rPr>
        <sz val="11"/>
        <rFont val="Times New Roman"/>
        <family val="1"/>
        <charset val="204"/>
      </rPr>
      <t xml:space="preserve"> само с цифри, без използването на "</t>
    </r>
    <r>
      <rPr>
        <b/>
        <sz val="11"/>
        <rFont val="Times New Roman"/>
        <family val="1"/>
        <charset val="204"/>
      </rPr>
      <t>_</t>
    </r>
    <r>
      <rPr>
        <sz val="11"/>
        <rFont val="Times New Roman"/>
        <family val="1"/>
        <charset val="204"/>
      </rPr>
      <t>"(интервал) се въвежда единичната цена в лева на съответните активи/дейности, без да се изписва валута. Допустимо е използването на "</t>
    </r>
    <r>
      <rPr>
        <b/>
        <sz val="11"/>
        <rFont val="Times New Roman"/>
        <family val="1"/>
        <charset val="204"/>
      </rPr>
      <t>.</t>
    </r>
    <r>
      <rPr>
        <sz val="11"/>
        <rFont val="Times New Roman"/>
        <family val="1"/>
        <charset val="204"/>
      </rPr>
      <t>" и "</t>
    </r>
    <r>
      <rPr>
        <b/>
        <sz val="11"/>
        <rFont val="Times New Roman"/>
        <family val="1"/>
        <charset val="204"/>
      </rPr>
      <t>,</t>
    </r>
    <r>
      <rPr>
        <sz val="11"/>
        <rFont val="Times New Roman"/>
        <family val="1"/>
        <charset val="204"/>
      </rPr>
      <t xml:space="preserve">" за десетична запетая.  </t>
    </r>
  </si>
  <si>
    <r>
      <t xml:space="preserve">В колона </t>
    </r>
    <r>
      <rPr>
        <b/>
        <sz val="11"/>
        <rFont val="Times New Roman"/>
        <family val="1"/>
        <charset val="204"/>
      </rPr>
      <t>11</t>
    </r>
    <r>
      <rPr>
        <sz val="11"/>
        <rFont val="Times New Roman"/>
        <family val="1"/>
        <charset val="204"/>
      </rPr>
      <t xml:space="preserve"> Интензитет на помощта се посочва стойност в проценти съгласно съответната СВОМР и/или разпоредбите на Наредба № 22 от 14.12.2015 г. </t>
    </r>
  </si>
  <si>
    <r>
      <t xml:space="preserve">В колона </t>
    </r>
    <r>
      <rPr>
        <b/>
        <sz val="11"/>
        <rFont val="Times New Roman"/>
        <family val="1"/>
        <charset val="204"/>
      </rPr>
      <t>13</t>
    </r>
    <r>
      <rPr>
        <sz val="11"/>
        <rFont val="Times New Roman"/>
        <family val="1"/>
        <charset val="204"/>
      </rPr>
      <t xml:space="preserve"> от падащото меню се избира "</t>
    </r>
    <r>
      <rPr>
        <b/>
        <sz val="11"/>
        <rFont val="Times New Roman"/>
        <family val="1"/>
        <charset val="204"/>
      </rPr>
      <t>X</t>
    </r>
    <r>
      <rPr>
        <sz val="11"/>
        <rFont val="Times New Roman"/>
        <family val="1"/>
        <charset val="204"/>
      </rPr>
      <t xml:space="preserve">"  срещу разхода, за който ще се кандидатства за първо междинно плащане. </t>
    </r>
  </si>
  <si>
    <r>
      <t xml:space="preserve">В колона </t>
    </r>
    <r>
      <rPr>
        <b/>
        <sz val="11"/>
        <rFont val="Times New Roman"/>
        <family val="1"/>
        <charset val="204"/>
      </rPr>
      <t>14</t>
    </r>
    <r>
      <rPr>
        <sz val="11"/>
        <rFont val="Times New Roman"/>
        <family val="1"/>
        <charset val="204"/>
      </rPr>
      <t xml:space="preserve"> от падащото меню се избира "</t>
    </r>
    <r>
      <rPr>
        <b/>
        <sz val="11"/>
        <rFont val="Times New Roman"/>
        <family val="1"/>
        <charset val="204"/>
      </rPr>
      <t>X</t>
    </r>
    <r>
      <rPr>
        <sz val="11"/>
        <rFont val="Times New Roman"/>
        <family val="1"/>
        <charset val="204"/>
      </rPr>
      <t xml:space="preserve">" срещу разхода, за който ще се кандидатства за второ междинно плащане. </t>
    </r>
  </si>
  <si>
    <r>
      <t xml:space="preserve">В колона </t>
    </r>
    <r>
      <rPr>
        <b/>
        <sz val="11"/>
        <color indexed="8"/>
        <rFont val="Times New Roman"/>
        <family val="1"/>
        <charset val="204"/>
      </rPr>
      <t xml:space="preserve">2 </t>
    </r>
    <r>
      <rPr>
        <sz val="11"/>
        <color indexed="8"/>
        <rFont val="Times New Roman"/>
        <family val="1"/>
        <charset val="204"/>
      </rPr>
      <t>се нанасят наименованията на активите, за които се кандидаства.</t>
    </r>
    <r>
      <rPr>
        <sz val="11"/>
        <rFont val="Times New Roman"/>
        <family val="1"/>
        <charset val="204"/>
      </rPr>
      <t xml:space="preserve"> В случай на закупуване на земеделска техника, активите се изброяватв подраздел IA. Всички останали машини, съоръжения, оборудване, обзавеждане и т.н. се изброяват в подраздел IБ.</t>
    </r>
  </si>
  <si>
    <r>
      <t xml:space="preserve">В колона </t>
    </r>
    <r>
      <rPr>
        <b/>
        <sz val="11"/>
        <color theme="1"/>
        <rFont val="Times New Roman"/>
        <family val="1"/>
        <charset val="204"/>
      </rPr>
      <t>2,</t>
    </r>
    <r>
      <rPr>
        <sz val="11"/>
        <color theme="1"/>
        <rFont val="Times New Roman"/>
        <family val="1"/>
        <charset val="204"/>
      </rPr>
      <t xml:space="preserve"> раздел </t>
    </r>
    <r>
      <rPr>
        <b/>
        <sz val="11"/>
        <color theme="1"/>
        <rFont val="Times New Roman"/>
        <family val="1"/>
        <charset val="204"/>
      </rPr>
      <t>V</t>
    </r>
    <r>
      <rPr>
        <sz val="11"/>
        <color theme="1"/>
        <rFont val="Times New Roman"/>
        <family val="1"/>
        <charset val="204"/>
      </rPr>
      <t>от падащото меню се избира типа на съответния разход/дейност.</t>
    </r>
  </si>
  <si>
    <r>
      <t xml:space="preserve">В колона </t>
    </r>
    <r>
      <rPr>
        <b/>
        <sz val="11"/>
        <rFont val="Times New Roman"/>
        <family val="1"/>
        <charset val="204"/>
      </rPr>
      <t>5</t>
    </r>
    <r>
      <rPr>
        <sz val="11"/>
        <rFont val="Times New Roman"/>
        <family val="1"/>
        <charset val="204"/>
      </rPr>
      <t xml:space="preserve"> раздели</t>
    </r>
    <r>
      <rPr>
        <b/>
        <sz val="11"/>
        <rFont val="Times New Roman"/>
        <family val="1"/>
        <charset val="204"/>
      </rPr>
      <t xml:space="preserve"> I, V и VI</t>
    </r>
    <r>
      <rPr>
        <sz val="11"/>
        <rFont val="Times New Roman"/>
        <family val="1"/>
        <charset val="204"/>
      </rPr>
      <t xml:space="preserve"> се описват марката или модела на актива или друга спецификация, която го описва</t>
    </r>
    <r>
      <rPr>
        <sz val="11"/>
        <color indexed="10"/>
        <rFont val="Times New Roman"/>
        <family val="1"/>
        <charset val="204"/>
      </rPr>
      <t>.</t>
    </r>
  </si>
  <si>
    <r>
      <t xml:space="preserve">В колона </t>
    </r>
    <r>
      <rPr>
        <b/>
        <sz val="11"/>
        <color theme="1"/>
        <rFont val="Times New Roman"/>
        <family val="1"/>
        <charset val="204"/>
      </rPr>
      <t>4</t>
    </r>
    <r>
      <rPr>
        <sz val="11"/>
        <color theme="1"/>
        <rFont val="Times New Roman"/>
        <family val="1"/>
        <charset val="204"/>
      </rPr>
      <t xml:space="preserve"> се избира от падащо меню приложимия режим на държавна помощ в съответствие с указнията на УО на ПРСР 2014 - 2020 г., приложение към Заповед </t>
    </r>
    <r>
      <rPr>
        <sz val="11"/>
        <color theme="1"/>
        <rFont val="Calibri"/>
        <family val="2"/>
        <charset val="204"/>
      </rPr>
      <t>№</t>
    </r>
    <r>
      <rPr>
        <sz val="11"/>
        <color theme="1"/>
        <rFont val="Times New Roman"/>
        <family val="1"/>
        <charset val="204"/>
      </rPr>
      <t xml:space="preserve"> 09-770 от 03.10.2017 г.</t>
    </r>
  </si>
  <si>
    <r>
      <t xml:space="preserve">В колона </t>
    </r>
    <r>
      <rPr>
        <b/>
        <sz val="11"/>
        <rFont val="Times New Roman"/>
        <family val="1"/>
        <charset val="204"/>
      </rPr>
      <t>9</t>
    </r>
    <r>
      <rPr>
        <sz val="11"/>
        <rFont val="Times New Roman"/>
        <family val="1"/>
        <charset val="204"/>
      </rPr>
      <t xml:space="preserve"> е заложена формула, която извежда резултата от умножението на стойностите от колона</t>
    </r>
    <r>
      <rPr>
        <b/>
        <sz val="11"/>
        <rFont val="Times New Roman"/>
        <family val="1"/>
        <charset val="204"/>
      </rPr>
      <t xml:space="preserve"> 6</t>
    </r>
    <r>
      <rPr>
        <sz val="11"/>
        <rFont val="Times New Roman"/>
        <family val="1"/>
        <charset val="204"/>
      </rPr>
      <t xml:space="preserve"> и </t>
    </r>
    <r>
      <rPr>
        <b/>
        <sz val="11"/>
        <rFont val="Times New Roman"/>
        <family val="1"/>
        <charset val="204"/>
      </rPr>
      <t>8</t>
    </r>
    <r>
      <rPr>
        <sz val="11"/>
        <rFont val="Times New Roman"/>
        <family val="1"/>
        <charset val="204"/>
      </rPr>
      <t xml:space="preserve"> на съответния ред.</t>
    </r>
  </si>
  <si>
    <r>
      <t xml:space="preserve">В колона </t>
    </r>
    <r>
      <rPr>
        <b/>
        <sz val="11"/>
        <rFont val="Times New Roman"/>
        <family val="1"/>
        <charset val="204"/>
      </rPr>
      <t>10</t>
    </r>
    <r>
      <rPr>
        <sz val="11"/>
        <rFont val="Times New Roman"/>
        <family val="1"/>
        <charset val="204"/>
      </rPr>
      <t xml:space="preserve"> с формула се извежда резултата от добавянето на ДДС върху стойността на съответния актив/дейност/услуга.  </t>
    </r>
  </si>
  <si>
    <r>
      <t xml:space="preserve">В колона </t>
    </r>
    <r>
      <rPr>
        <b/>
        <sz val="11"/>
        <rFont val="Times New Roman"/>
        <family val="1"/>
        <charset val="204"/>
      </rPr>
      <t xml:space="preserve">15 </t>
    </r>
    <r>
      <rPr>
        <sz val="11"/>
        <rFont val="Times New Roman"/>
        <family val="1"/>
        <charset val="204"/>
      </rPr>
      <t xml:space="preserve">се нанася номера/кода на съответния актив от списъка с активи, за които РА има референтни цени. </t>
    </r>
    <r>
      <rPr>
        <u/>
        <sz val="11"/>
        <rFont val="Times New Roman"/>
        <family val="1"/>
        <charset val="204"/>
      </rPr>
      <t xml:space="preserve">Колона </t>
    </r>
    <r>
      <rPr>
        <b/>
        <u/>
        <sz val="11"/>
        <rFont val="Times New Roman"/>
        <family val="1"/>
        <charset val="204"/>
      </rPr>
      <t>15</t>
    </r>
    <r>
      <rPr>
        <u/>
        <sz val="11"/>
        <rFont val="Times New Roman"/>
        <family val="1"/>
        <charset val="204"/>
      </rPr>
      <t xml:space="preserve"> </t>
    </r>
    <r>
      <rPr>
        <b/>
        <u/>
        <sz val="11"/>
        <rFont val="Times New Roman"/>
        <family val="1"/>
        <charset val="204"/>
      </rPr>
      <t xml:space="preserve">не се попълва </t>
    </r>
    <r>
      <rPr>
        <u/>
        <sz val="11"/>
        <rFont val="Times New Roman"/>
        <family val="1"/>
        <charset val="204"/>
      </rPr>
      <t xml:space="preserve">за разходи, за които РА няма референтни цени.  </t>
    </r>
  </si>
  <si>
    <r>
      <t>В колона</t>
    </r>
    <r>
      <rPr>
        <b/>
        <sz val="11"/>
        <color theme="1"/>
        <rFont val="Times New Roman"/>
        <family val="1"/>
        <charset val="204"/>
      </rPr>
      <t xml:space="preserve"> 16</t>
    </r>
    <r>
      <rPr>
        <sz val="11"/>
        <color theme="1"/>
        <rFont val="Times New Roman"/>
        <family val="1"/>
        <charset val="204"/>
      </rPr>
      <t xml:space="preserve"> само за раздел </t>
    </r>
    <r>
      <rPr>
        <b/>
        <sz val="11"/>
        <color theme="1"/>
        <rFont val="Times New Roman"/>
        <family val="1"/>
        <charset val="204"/>
      </rPr>
      <t xml:space="preserve">III </t>
    </r>
    <r>
      <rPr>
        <sz val="11"/>
        <color theme="1"/>
        <rFont val="Times New Roman"/>
        <family val="1"/>
        <charset val="204"/>
      </rPr>
      <t>се избира от падащо меню съответния код за информационната дейност, курс, обучение, за което се кандидатства</t>
    </r>
  </si>
  <si>
    <t>Регистрационен №</t>
  </si>
  <si>
    <t>МИГ</t>
  </si>
  <si>
    <t>Гълъбово - Опан</t>
  </si>
  <si>
    <t>Перущица-Родопи</t>
  </si>
  <si>
    <t>Брезово, Братя Даскалови</t>
  </si>
  <si>
    <t>Завет - Кубрат</t>
  </si>
  <si>
    <t>Елена и Златарица</t>
  </si>
  <si>
    <t>Берковица и Годеч</t>
  </si>
  <si>
    <t>Попово</t>
  </si>
  <si>
    <t>Елхово - Болярово</t>
  </si>
  <si>
    <t>Преспа - Баните, Лъки и Чепеларе</t>
  </si>
  <si>
    <t>Сливница - Драгоман</t>
  </si>
  <si>
    <t>Айтос</t>
  </si>
  <si>
    <t>Сандански</t>
  </si>
  <si>
    <t>Любимец – Ивайловград</t>
  </si>
  <si>
    <t>Нови пазар - Каспичан</t>
  </si>
  <si>
    <t>Нова Загора</t>
  </si>
  <si>
    <t>Харманли</t>
  </si>
  <si>
    <t>Тервел - Крушари</t>
  </si>
  <si>
    <t>Разлог</t>
  </si>
  <si>
    <t>Чирпан</t>
  </si>
  <si>
    <t>Високи Западни Родопи - Борино-Доспат-Сърница</t>
  </si>
  <si>
    <t>Девня - Аксаково</t>
  </si>
  <si>
    <t>Исперих</t>
  </si>
  <si>
    <t>Костенец 2010</t>
  </si>
  <si>
    <t>Общини Минерални бани и Черноочене</t>
  </si>
  <si>
    <t>Белово, Септември, Велинград</t>
  </si>
  <si>
    <t>Общини Момчилград и Крумовград</t>
  </si>
  <si>
    <t>Мъглиж, Казанлък, Гурково</t>
  </si>
  <si>
    <t>Средец</t>
  </si>
  <si>
    <t>Общини Панагюрище, Стрелча, Лесичово</t>
  </si>
  <si>
    <t>Котел, Сунгурларе и Върбица</t>
  </si>
  <si>
    <t>Община Марица</t>
  </si>
  <si>
    <t>Лясковец - Стражица</t>
  </si>
  <si>
    <t>Гоце Делчев - Гърмен - Хаджидимово</t>
  </si>
  <si>
    <t>Ардино -Джебел</t>
  </si>
  <si>
    <t>Раковски</t>
  </si>
  <si>
    <t>Троян, Априлци, Угърчин</t>
  </si>
  <si>
    <t>Поморие</t>
  </si>
  <si>
    <t>Белене - Никопол</t>
  </si>
  <si>
    <t>Аврен - Белослав</t>
  </si>
  <si>
    <t>ДА</t>
  </si>
  <si>
    <t>НЕ</t>
  </si>
  <si>
    <t>Вид на държавната помощ*</t>
  </si>
  <si>
    <t xml:space="preserve">Помощ de minimis по Регламент (ЕС) № 1407/2013 на Комисията </t>
  </si>
  <si>
    <t>СПИСЪК НА РЕЖИМИТЕ НА ДЪРЖАВНА ПОМОЩ</t>
  </si>
  <si>
    <t>РДП1</t>
  </si>
  <si>
    <t>РДП2</t>
  </si>
  <si>
    <t xml:space="preserve">Категория "непомощ" ** </t>
  </si>
  <si>
    <t>РДП0</t>
  </si>
  <si>
    <t>Държавна помощ съгласно Регламент (ЕС) № 702/2014 на Комисията</t>
  </si>
  <si>
    <r>
      <t xml:space="preserve">МИГ: 
</t>
    </r>
    <r>
      <rPr>
        <b/>
        <sz val="11"/>
        <rFont val="Times New Roman"/>
        <family val="1"/>
        <charset val="204"/>
      </rPr>
      <t>(номер на МИГ от списък, публикуван на интернет страницата на ДФЗ, падащо меню</t>
    </r>
    <r>
      <rPr>
        <b/>
        <sz val="12"/>
        <rFont val="Times New Roman"/>
        <family val="1"/>
        <charset val="204"/>
      </rPr>
      <t>)</t>
    </r>
  </si>
  <si>
    <r>
      <t xml:space="preserve">Приложим режим на държавни помощи
</t>
    </r>
    <r>
      <rPr>
        <sz val="11"/>
        <color theme="1"/>
        <rFont val="Times New Roman"/>
        <family val="1"/>
        <charset val="204"/>
      </rPr>
      <t>(</t>
    </r>
    <r>
      <rPr>
        <i/>
        <sz val="11"/>
        <color theme="1"/>
        <rFont val="Times New Roman"/>
        <family val="1"/>
        <charset val="204"/>
      </rPr>
      <t>съгласно указания на УО на ПРСР 2014 -2020, приложение към Заповед 09-770 от 03.10.2017 г.- виж списък на държавните помощи)</t>
    </r>
  </si>
  <si>
    <r>
      <t xml:space="preserve">В колона </t>
    </r>
    <r>
      <rPr>
        <b/>
        <sz val="11"/>
        <rFont val="Times New Roman"/>
        <family val="1"/>
        <charset val="204"/>
      </rPr>
      <t>12</t>
    </r>
    <r>
      <rPr>
        <sz val="11"/>
        <rFont val="Times New Roman"/>
        <family val="1"/>
        <charset val="204"/>
      </rPr>
      <t xml:space="preserve"> с формула се извежда резултата от умножението на стойностите на колона 11 с колона 10 или 9.</t>
    </r>
  </si>
  <si>
    <r>
      <t>При попълване на колони "</t>
    </r>
    <r>
      <rPr>
        <b/>
        <sz val="11"/>
        <color indexed="8"/>
        <rFont val="Times New Roman"/>
        <family val="1"/>
        <charset val="204"/>
      </rPr>
      <t>Междинно плащане</t>
    </r>
    <r>
      <rPr>
        <sz val="11"/>
        <color indexed="8"/>
        <rFont val="Times New Roman"/>
        <family val="1"/>
        <charset val="204"/>
      </rPr>
      <t>" следва да се има предвид, че междинно плащане е допустимо за одобрена обособена част от проекта,</t>
    </r>
    <r>
      <rPr>
        <sz val="11"/>
        <rFont val="Times New Roman"/>
        <family val="1"/>
        <charset val="204"/>
      </rPr>
      <t xml:space="preserve"> и </t>
    </r>
    <r>
      <rPr>
        <sz val="11"/>
        <color indexed="8"/>
        <rFont val="Times New Roman"/>
        <family val="1"/>
        <charset val="204"/>
      </rPr>
      <t>не повече от един път за проекти, за които няма публикувани наредби/насоки по съответните мерки по ПРСР 2014 - 2020 г. , а за подмерки, по които са публикувани наредби (насоки) се допуска толкова пъти, колкото е предвидено там;</t>
    </r>
  </si>
  <si>
    <r>
      <t xml:space="preserve">*Видът на държавната помощ се избира в съответствие с указания на УО на ПРСР 2014 -2020, приложение към Заповед </t>
    </r>
    <r>
      <rPr>
        <b/>
        <sz val="11"/>
        <color theme="1"/>
        <rFont val="Calibri"/>
        <family val="2"/>
        <charset val="204"/>
      </rPr>
      <t>№</t>
    </r>
    <r>
      <rPr>
        <b/>
        <sz val="11"/>
        <color theme="1"/>
        <rFont val="Times New Roman"/>
        <family val="1"/>
        <charset val="204"/>
      </rPr>
      <t xml:space="preserve"> 09-770 от 03.10.2017 г.</t>
    </r>
  </si>
  <si>
    <r>
      <t>**За дейности, за които в "Указания за приложимия режим на държавни помощи по мерки, финансирани от Програмата за развитие на селските райони  2014 - 2020 г. в стратегиите за ВОМР и условия, произтичащи от него",</t>
    </r>
    <r>
      <rPr>
        <b/>
        <u/>
        <sz val="11"/>
        <color theme="1"/>
        <rFont val="Times New Roman"/>
        <family val="1"/>
        <charset val="204"/>
      </rPr>
      <t xml:space="preserve"> в каре е отбелязано</t>
    </r>
    <r>
      <rPr>
        <b/>
        <sz val="11"/>
        <color theme="1"/>
        <rFont val="Times New Roman"/>
        <family val="1"/>
        <charset val="204"/>
      </rPr>
      <t xml:space="preserve">, че финансовото подпомагане няма да представлява "държавна помощ" по смисъла на чл. 107, пар. 1 от ДФЕС.
</t>
    </r>
  </si>
  <si>
    <r>
      <t xml:space="preserve">Подпис и печат на кандидата
</t>
    </r>
    <r>
      <rPr>
        <i/>
        <sz val="11"/>
        <color theme="1"/>
        <rFont val="Times New Roman"/>
        <family val="1"/>
        <charset val="204"/>
      </rPr>
      <t>(в случай че проектът се подава на хартия чрез ИСУН)</t>
    </r>
  </si>
  <si>
    <t>Обединени разходи описание:</t>
  </si>
  <si>
    <r>
      <t xml:space="preserve">МЯРКА/ПОДМЯРКА, ПО КОЯТО СЕ КАНДИДАТСТВА:
(Код съгласно ПРСР 2014-2020, а в случай че мярката е извън ПРСР - съгласно СВОМР)
</t>
    </r>
    <r>
      <rPr>
        <b/>
        <strike/>
        <sz val="12"/>
        <rFont val="Times New Roman"/>
        <family val="1"/>
        <charset val="204"/>
      </rPr>
      <t/>
    </r>
  </si>
  <si>
    <t>ТАБЛИЦА ЗА ДОПУСТИМИ ИНВЕСТИЦИИ  И ДЕЙНОСТИ 
ПОДМЯРКА 19.2</t>
  </si>
  <si>
    <r>
      <t xml:space="preserve">***При недостиг на редове, обединете разходите по някакъв признак, който следва да се опише под ТДИД. </t>
    </r>
    <r>
      <rPr>
        <b/>
        <i/>
        <sz val="11"/>
        <color indexed="10"/>
        <rFont val="Times New Roman"/>
        <family val="1"/>
        <charset val="204"/>
      </rPr>
      <t xml:space="preserve"> </t>
    </r>
  </si>
  <si>
    <r>
      <t xml:space="preserve">При кандидатстване за невъзстановим </t>
    </r>
    <r>
      <rPr>
        <b/>
        <sz val="11"/>
        <color indexed="8"/>
        <rFont val="Times New Roman"/>
        <family val="1"/>
        <charset val="204"/>
      </rPr>
      <t>ДДС</t>
    </r>
    <r>
      <rPr>
        <sz val="11"/>
        <color indexed="8"/>
        <rFont val="Times New Roman"/>
        <family val="1"/>
        <charset val="204"/>
      </rPr>
      <t xml:space="preserve"> , на ред " </t>
    </r>
    <r>
      <rPr>
        <b/>
        <sz val="11"/>
        <color indexed="8"/>
        <rFont val="Times New Roman"/>
        <family val="1"/>
        <charset val="204"/>
      </rPr>
      <t>Кандидаствам с ДДС</t>
    </r>
    <r>
      <rPr>
        <sz val="11"/>
        <color indexed="8"/>
        <rFont val="Times New Roman"/>
        <family val="1"/>
        <charset val="204"/>
      </rPr>
      <t>", от падащото меню се избира "</t>
    </r>
    <r>
      <rPr>
        <b/>
        <sz val="11"/>
        <color indexed="8"/>
        <rFont val="Times New Roman"/>
        <family val="1"/>
        <charset val="204"/>
      </rPr>
      <t xml:space="preserve"> Да</t>
    </r>
    <r>
      <rPr>
        <sz val="11"/>
        <color indexed="8"/>
        <rFont val="Times New Roman"/>
        <family val="1"/>
        <charset val="204"/>
      </rPr>
      <t>", в противем случай се избира "НЕ", за да се включат формули за изичсление на сумите на разходите.</t>
    </r>
  </si>
  <si>
    <r>
      <t>ТДИД се подписва с КЕП на кандидата съгласно чл. 23, ал. 2 от НАРЕДБА за определяне на условията, реда и механизма за функциониране на Информационната система за управление и наблюдение на средствата от Европейските структурни и инвестиционни фондове (ИСУН) и за провеждане на производства пред управляващите органи посредством ИСУН. 
В случай, че ТДИД не се подписва с КЕП на кандидата, тъй като проектното предложение се подава на хартия съгласно чл. 46, ал. 3, буква б). от Наредба 22, то оригиналите на документите,</t>
    </r>
    <r>
      <rPr>
        <b/>
        <u/>
        <sz val="11"/>
        <color theme="1"/>
        <rFont val="Times New Roman"/>
        <family val="1"/>
        <charset val="204"/>
      </rPr>
      <t xml:space="preserve"> изисквани в оригинал</t>
    </r>
    <r>
      <rPr>
        <b/>
        <sz val="11"/>
        <color theme="1"/>
        <rFont val="Times New Roman"/>
        <family val="1"/>
        <charset val="204"/>
      </rPr>
      <t xml:space="preserve">, както и всички </t>
    </r>
    <r>
      <rPr>
        <b/>
        <u/>
        <sz val="11"/>
        <color theme="1"/>
        <rFont val="Times New Roman"/>
        <family val="1"/>
        <charset val="204"/>
      </rPr>
      <t>декларации, формуляри (като БП и АРП) и документи, подписани лично от кандидата, включително ТДИД</t>
    </r>
    <r>
      <rPr>
        <b/>
        <sz val="11"/>
        <color theme="1"/>
        <rFont val="Times New Roman"/>
        <family val="1"/>
        <charset val="204"/>
      </rPr>
      <t xml:space="preserve"> се съхраняват от МИГ за период до приключване на мониторинговия период за съответния проект. </t>
    </r>
  </si>
  <si>
    <t>RDP2</t>
  </si>
  <si>
    <t>RDP1</t>
  </si>
  <si>
    <t>RDP0</t>
  </si>
  <si>
    <t>drugo</t>
  </si>
  <si>
    <t>ucheben_chas</t>
  </si>
  <si>
    <t>kurs</t>
  </si>
  <si>
    <t>godina</t>
  </si>
  <si>
    <t>mesec</t>
  </si>
  <si>
    <t>den</t>
  </si>
  <si>
    <t>chas</t>
  </si>
  <si>
    <t>komplekt</t>
  </si>
  <si>
    <t>ha</t>
  </si>
  <si>
    <t>l</t>
  </si>
  <si>
    <t>dka</t>
  </si>
  <si>
    <t>t</t>
  </si>
  <si>
    <t>kg</t>
  </si>
  <si>
    <t>m3</t>
  </si>
  <si>
    <t>m2</t>
  </si>
  <si>
    <t>m</t>
  </si>
  <si>
    <t>br</t>
  </si>
  <si>
    <t>DRUGI</t>
  </si>
  <si>
    <t>TRAINI</t>
  </si>
  <si>
    <t>GORSKI</t>
  </si>
  <si>
    <t>VESELBA</t>
  </si>
  <si>
    <t>KURSOVE</t>
  </si>
  <si>
    <t>SMR</t>
  </si>
  <si>
    <t>NESMR_MATER</t>
  </si>
  <si>
    <t>NESMR_ZEM</t>
  </si>
  <si>
    <t>DDS</t>
  </si>
  <si>
    <t>MIG</t>
  </si>
  <si>
    <t>MQRKA</t>
  </si>
  <si>
    <t>КОЛОНА А</t>
  </si>
  <si>
    <t>drugi</t>
  </si>
  <si>
    <t>ikonom</t>
  </si>
  <si>
    <t>prerabotka</t>
  </si>
  <si>
    <t>zalesqvane</t>
  </si>
  <si>
    <t>чл. 20, ал. 1, т. 2 Други допустими разходи, свързани с изпълнението на операции по Регламент (EC) № 1305/2013 и приоритетите на стратегията за ВОМР</t>
  </si>
  <si>
    <t>INVEST</t>
  </si>
  <si>
    <t>чл. 20, ал. 1, т. 1 Инвестиционни разходи по чл. 45 от Регламент (EC) № 1305/2013</t>
  </si>
  <si>
    <t>CODE</t>
  </si>
  <si>
    <t>DESCRIPTION</t>
  </si>
  <si>
    <t>km</t>
  </si>
  <si>
    <t>Номер по ред</t>
  </si>
  <si>
    <t>Код на мярката</t>
  </si>
  <si>
    <t>Наименование на мярката</t>
  </si>
  <si>
    <t>1.1</t>
  </si>
  <si>
    <t>Подкрепа за дейности за професионално обучение и придобиване на умения</t>
  </si>
  <si>
    <t>1.3</t>
  </si>
  <si>
    <t>Краткосрочен обмен на опит и посещения в земеделски стопанства</t>
  </si>
  <si>
    <t>3.1.1</t>
  </si>
  <si>
    <t>Изграждане на ИКТ инфраструктура в общинските административни сгради</t>
  </si>
  <si>
    <t>4.1</t>
  </si>
  <si>
    <t>Подкрепа за инвестиции в земеделски стопанства</t>
  </si>
  <si>
    <t>4.1.2</t>
  </si>
  <si>
    <t>Инвестиции в земеделски стопанства по Тематична подпрограма за развитие на малки стопанства</t>
  </si>
  <si>
    <t>4.2</t>
  </si>
  <si>
    <t>Инвестиции в преработка/маркетинг на селскостопански продукти</t>
  </si>
  <si>
    <t>6.4</t>
  </si>
  <si>
    <t>Инвестиции в подкрепа на неземеделски дейности</t>
  </si>
  <si>
    <t>6.4.2</t>
  </si>
  <si>
    <t>Инвестиции в подкрепа на неземеделски дейности по Тематична подпрограма за малки проекти</t>
  </si>
  <si>
    <t>7.2</t>
  </si>
  <si>
    <t>Инвестиции в създаването, подобряването или разширяването на всички видове малка по мащаби инфраструктура</t>
  </si>
  <si>
    <t>7.4</t>
  </si>
  <si>
    <t>Инвестиции в създаването, подобряването или разширяването на основни услуги на местно равнище за населението в селските райони, включително за отдих и културни дейности, както и на съответната инфраструктура</t>
  </si>
  <si>
    <t>7.5</t>
  </si>
  <si>
    <t>Инвестиции за публично ползване в инфраструктура за отдих, туристическа инфраструктура</t>
  </si>
  <si>
    <t>7.6</t>
  </si>
  <si>
    <t>Проучвания и инвестиции, свързани с поддържане, възстановяване и подобряване на културното и природното наследство на селата</t>
  </si>
  <si>
    <t>8.1</t>
  </si>
  <si>
    <t>Залесяване и поддръжка</t>
  </si>
  <si>
    <t>8.3</t>
  </si>
  <si>
    <t>Предотварятване на щети по горите от горски пожари, природни бедствия и катастрофични събития</t>
  </si>
  <si>
    <t>8.5</t>
  </si>
  <si>
    <t>Инвестиции, подобряващи устойчивостта и екологичната стойност на горските екосистеми</t>
  </si>
  <si>
    <t>8.6</t>
  </si>
  <si>
    <t>Инвестиции в технологии за лесовъдтсвото и в преработката, мобилизирането и търговията на горски продукти</t>
  </si>
  <si>
    <t>19.7.6</t>
  </si>
  <si>
    <t>Подкрепа за поддържане, възстановяване и подобряване на културното и природното наследство в територията</t>
  </si>
  <si>
    <t>19.2-05</t>
  </si>
  <si>
    <t>Партньорства и насърчаване на селската самобитност, традиции, култура и природа</t>
  </si>
  <si>
    <t>19.2.323</t>
  </si>
  <si>
    <t>Развитие и популяризиране на териториалната идентичност</t>
  </si>
  <si>
    <t>20</t>
  </si>
  <si>
    <t>Създаване на местен туристически продукт, свързан с местното наследство, изделия и храни</t>
  </si>
  <si>
    <t xml:space="preserve">Съхраняване и развитие на местните идентичности и валоризиране на местното културно наследство на територията на МИГ </t>
  </si>
  <si>
    <t>Популяризиране на местните продукти и услуги</t>
  </si>
  <si>
    <t>Повишаване на атрактивността и просперитета на територията на МИГ, чрез популяризиране на културно-историческото и природно наследство</t>
  </si>
  <si>
    <t>M01</t>
  </si>
  <si>
    <t>Проучвания и инвестиции, свързани с поддържане, възстановяване и на културното и природното наследство на селата.Съхраняване, развитие и валоризиране на специфичната местна идентичност и местната култура</t>
  </si>
  <si>
    <t xml:space="preserve">Следните разходи се считат за инвестиционни и за тях се отбелязва, че отговарят на чл. 20, ал. 1, т. 1 от  № 22 от 14.12.2015 г. </t>
  </si>
  <si>
    <t>а) изграждането, придобиването, включително отпускането на лизинг, или подобренията на недвижимо имущество;</t>
  </si>
  <si>
    <t>б) закупуването или вземането на лизинг на нови машини и оборудване, до пазарната цена на актива;</t>
  </si>
  <si>
    <t>в) общи разходи, свързани с разноските по букви а) и б), например хонорари на архитекти, инженери и консултанти, хонорари, свързани с консултации относно екологичната и икономическата устойчивост, включително проучвания за техническа осъществимост. Проучванията за техническа осъществимост продължават да бъдат разход, който отговаря на условията, дори когато на база на техните резултати не се правят разходи по букви а) и б);</t>
  </si>
  <si>
    <t>г) следните нематериални инвестиции: придобиването или развитието на компютърен софтуер и придобиването на патенти, лицензи, авторски права, търговски марки;</t>
  </si>
  <si>
    <t>д) разходите по изготвяне на планове за управление на горите или еквивалентни на тях инструменти.</t>
  </si>
  <si>
    <t>Куклен - Асеновград</t>
  </si>
  <si>
    <t>Тунджа</t>
  </si>
  <si>
    <t>Лом</t>
  </si>
  <si>
    <t>Павликени - Полски Тръмбеш</t>
  </si>
  <si>
    <t>Костинброд - Своге</t>
  </si>
  <si>
    <t>Бяла Слатина</t>
  </si>
  <si>
    <t>Добричка</t>
  </si>
  <si>
    <t>Балчик - Генерал Тошево</t>
  </si>
  <si>
    <t>Самоков</t>
  </si>
  <si>
    <t>Главиница - Ситово - Крайдунавска Добруджа</t>
  </si>
  <si>
    <t>Свиленград ареал</t>
  </si>
  <si>
    <t>Ябланица - Правец</t>
  </si>
  <si>
    <t>Стамболово - Кърджали</t>
  </si>
  <si>
    <t>Хисаря</t>
  </si>
  <si>
    <t>Долна Митрополия - Долни Дъбник</t>
  </si>
  <si>
    <t>Дряново Трявна в сърцето на Балкана</t>
  </si>
  <si>
    <t>Радомир Земен</t>
  </si>
  <si>
    <t>Долни Чифлик и Бяла</t>
  </si>
  <si>
    <t>Стралджа 2016</t>
  </si>
  <si>
    <t>Кирково Златоград</t>
  </si>
  <si>
    <t>Струма, Симитли, Кресна и Струмяни</t>
  </si>
  <si>
    <t>Възход - Ветрино, Вълчи дол, Провадия</t>
  </si>
  <si>
    <t>Карлуковски карст - Червен бряг</t>
  </si>
</sst>
</file>

<file path=xl/styles.xml><?xml version="1.0" encoding="utf-8"?>
<styleSheet xmlns="http://schemas.openxmlformats.org/spreadsheetml/2006/main" xmlns:mc="http://schemas.openxmlformats.org/markup-compatibility/2006" xmlns:x14ac="http://schemas.microsoft.com/office/spreadsheetml/2009/9/ac" mc:Ignorable="x14ac">
  <fonts count="32" x14ac:knownFonts="1">
    <font>
      <sz val="11"/>
      <color theme="1"/>
      <name val="Calibri"/>
      <family val="2"/>
      <charset val="204"/>
      <scheme val="minor"/>
    </font>
    <font>
      <sz val="11"/>
      <color indexed="8"/>
      <name val="Times New Roman"/>
      <family val="1"/>
      <charset val="204"/>
    </font>
    <font>
      <b/>
      <sz val="11"/>
      <color indexed="8"/>
      <name val="Times New Roman"/>
      <family val="1"/>
      <charset val="204"/>
    </font>
    <font>
      <b/>
      <sz val="11"/>
      <name val="Times New Roman"/>
      <family val="1"/>
      <charset val="204"/>
    </font>
    <font>
      <b/>
      <sz val="12"/>
      <name val="Times New Roman"/>
      <family val="1"/>
      <charset val="204"/>
    </font>
    <font>
      <b/>
      <i/>
      <sz val="11"/>
      <color indexed="10"/>
      <name val="Times New Roman"/>
      <family val="1"/>
      <charset val="204"/>
    </font>
    <font>
      <sz val="11"/>
      <color indexed="10"/>
      <name val="Times New Roman"/>
      <family val="1"/>
      <charset val="204"/>
    </font>
    <font>
      <sz val="11"/>
      <name val="Times New Roman"/>
      <family val="1"/>
      <charset val="204"/>
    </font>
    <font>
      <b/>
      <strike/>
      <sz val="12"/>
      <name val="Times New Roman"/>
      <family val="1"/>
      <charset val="204"/>
    </font>
    <font>
      <b/>
      <i/>
      <sz val="11"/>
      <name val="Times New Roman"/>
      <family val="1"/>
      <charset val="204"/>
    </font>
    <font>
      <sz val="11"/>
      <color theme="1"/>
      <name val="Times New Roman"/>
      <family val="1"/>
      <charset val="204"/>
    </font>
    <font>
      <b/>
      <sz val="11"/>
      <color theme="1"/>
      <name val="Times New Roman"/>
      <family val="1"/>
      <charset val="204"/>
    </font>
    <font>
      <sz val="10"/>
      <color theme="1"/>
      <name val="Times New Roman"/>
      <family val="1"/>
      <charset val="204"/>
    </font>
    <font>
      <b/>
      <sz val="14"/>
      <color theme="1"/>
      <name val="Times New Roman"/>
      <family val="1"/>
      <charset val="204"/>
    </font>
    <font>
      <b/>
      <i/>
      <sz val="11"/>
      <color theme="1"/>
      <name val="Times New Roman"/>
      <family val="1"/>
      <charset val="204"/>
    </font>
    <font>
      <b/>
      <i/>
      <sz val="12"/>
      <color theme="1"/>
      <name val="Times New Roman"/>
      <family val="1"/>
      <charset val="204"/>
    </font>
    <font>
      <b/>
      <i/>
      <sz val="11"/>
      <color rgb="FFFF0000"/>
      <name val="Times New Roman"/>
      <family val="1"/>
      <charset val="204"/>
    </font>
    <font>
      <b/>
      <u/>
      <sz val="11"/>
      <name val="Times New Roman"/>
      <family val="1"/>
      <charset val="204"/>
    </font>
    <font>
      <u/>
      <sz val="11"/>
      <color indexed="8"/>
      <name val="Times New Roman"/>
      <family val="1"/>
      <charset val="204"/>
    </font>
    <font>
      <b/>
      <u/>
      <sz val="11"/>
      <color indexed="8"/>
      <name val="Times New Roman"/>
      <family val="1"/>
      <charset val="204"/>
    </font>
    <font>
      <b/>
      <sz val="11"/>
      <color theme="1"/>
      <name val="Calibri"/>
      <family val="2"/>
      <charset val="204"/>
      <scheme val="minor"/>
    </font>
    <font>
      <u/>
      <sz val="11"/>
      <name val="Times New Roman"/>
      <family val="1"/>
      <charset val="204"/>
    </font>
    <font>
      <sz val="11"/>
      <color theme="1"/>
      <name val="Calibri"/>
      <family val="2"/>
      <charset val="204"/>
    </font>
    <font>
      <b/>
      <sz val="11"/>
      <name val="Calibri"/>
      <family val="2"/>
      <charset val="204"/>
      <scheme val="minor"/>
    </font>
    <font>
      <i/>
      <sz val="11"/>
      <color theme="1"/>
      <name val="Times New Roman"/>
      <family val="1"/>
      <charset val="204"/>
    </font>
    <font>
      <i/>
      <u/>
      <sz val="11"/>
      <color theme="1"/>
      <name val="Times New Roman"/>
      <family val="1"/>
      <charset val="204"/>
    </font>
    <font>
      <b/>
      <u/>
      <sz val="11"/>
      <color theme="1"/>
      <name val="Times New Roman"/>
      <family val="1"/>
      <charset val="204"/>
    </font>
    <font>
      <b/>
      <sz val="11"/>
      <color theme="1"/>
      <name val="Calibri"/>
      <family val="2"/>
      <charset val="204"/>
    </font>
    <font>
      <sz val="10"/>
      <color indexed="64"/>
      <name val="Microsoft Sans Serif"/>
      <family val="2"/>
      <charset val="204"/>
    </font>
    <font>
      <b/>
      <sz val="10"/>
      <color indexed="64"/>
      <name val="Microsoft Sans Serif"/>
      <family val="2"/>
      <charset val="204"/>
    </font>
    <font>
      <sz val="10"/>
      <color indexed="64"/>
      <name val="Microsoft Sans Serif"/>
      <family val="2"/>
      <charset val="204"/>
    </font>
    <font>
      <b/>
      <sz val="10"/>
      <color indexed="64"/>
      <name val="Microsoft Sans Serif"/>
      <family val="2"/>
      <charset val="204"/>
    </font>
  </fonts>
  <fills count="12">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theme="2" tint="-9.9978637043366805E-2"/>
        <bgColor indexed="64"/>
      </patternFill>
    </fill>
    <fill>
      <patternFill patternType="solid">
        <fgColor theme="2" tint="-0.249977111117893"/>
        <bgColor indexed="64"/>
      </patternFill>
    </fill>
    <fill>
      <patternFill patternType="solid">
        <fgColor theme="0" tint="-0.14999847407452621"/>
        <bgColor indexed="64"/>
      </patternFill>
    </fill>
    <fill>
      <patternFill patternType="solid">
        <fgColor theme="5" tint="0.59999389629810485"/>
        <bgColor indexed="64"/>
      </patternFill>
    </fill>
    <fill>
      <patternFill patternType="solid">
        <fgColor theme="9" tint="0.59999389629810485"/>
        <bgColor indexed="64"/>
      </patternFill>
    </fill>
    <fill>
      <patternFill patternType="solid">
        <fgColor theme="0" tint="-0.499984740745262"/>
        <bgColor indexed="64"/>
      </patternFill>
    </fill>
    <fill>
      <patternFill patternType="solid">
        <fgColor theme="5" tint="0.79998168889431442"/>
        <bgColor indexed="64"/>
      </patternFill>
    </fill>
    <fill>
      <patternFill patternType="solid">
        <fgColor theme="0" tint="-4.9989318521683403E-2"/>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s>
  <cellStyleXfs count="1">
    <xf numFmtId="0" fontId="0" fillId="0" borderId="0"/>
  </cellStyleXfs>
  <cellXfs count="125">
    <xf numFmtId="0" fontId="0" fillId="0" borderId="0" xfId="0"/>
    <xf numFmtId="4" fontId="12" fillId="2" borderId="1" xfId="0" applyNumberFormat="1" applyFont="1" applyFill="1" applyBorder="1" applyAlignment="1" applyProtection="1">
      <alignment horizontal="right" vertical="center" wrapText="1"/>
      <protection locked="0"/>
    </xf>
    <xf numFmtId="0" fontId="10" fillId="0" borderId="1" xfId="0" applyFont="1" applyFill="1" applyBorder="1" applyProtection="1">
      <protection locked="0"/>
    </xf>
    <xf numFmtId="10" fontId="10" fillId="0" borderId="0" xfId="0" applyNumberFormat="1" applyFont="1" applyProtection="1">
      <protection locked="0"/>
    </xf>
    <xf numFmtId="0" fontId="10" fillId="0" borderId="0" xfId="0" applyFont="1" applyProtection="1">
      <protection locked="0"/>
    </xf>
    <xf numFmtId="0" fontId="10" fillId="0" borderId="0" xfId="0" applyFont="1" applyAlignment="1" applyProtection="1">
      <alignment horizontal="center"/>
      <protection locked="0"/>
    </xf>
    <xf numFmtId="0" fontId="10" fillId="0" borderId="1" xfId="0" applyFont="1" applyBorder="1" applyAlignment="1" applyProtection="1">
      <alignment horizontal="center"/>
      <protection locked="0"/>
    </xf>
    <xf numFmtId="0" fontId="10" fillId="0" borderId="1" xfId="0" applyFont="1" applyBorder="1" applyAlignment="1" applyProtection="1">
      <alignment wrapText="1"/>
      <protection locked="0"/>
    </xf>
    <xf numFmtId="0" fontId="10" fillId="0" borderId="1" xfId="0" applyFont="1" applyBorder="1" applyAlignment="1" applyProtection="1">
      <alignment vertical="center"/>
      <protection locked="0"/>
    </xf>
    <xf numFmtId="0" fontId="10" fillId="0" borderId="1" xfId="0" applyFont="1" applyFill="1" applyBorder="1" applyAlignment="1" applyProtection="1">
      <alignment horizontal="center" vertical="center"/>
      <protection locked="0"/>
    </xf>
    <xf numFmtId="10" fontId="10" fillId="0" borderId="1" xfId="0" applyNumberFormat="1" applyFont="1" applyFill="1" applyBorder="1" applyProtection="1">
      <protection locked="0"/>
    </xf>
    <xf numFmtId="0" fontId="10" fillId="2" borderId="1" xfId="0" applyFont="1" applyFill="1" applyBorder="1" applyAlignment="1" applyProtection="1">
      <alignment horizontal="center"/>
      <protection locked="0"/>
    </xf>
    <xf numFmtId="0" fontId="10" fillId="0" borderId="1" xfId="0" applyFont="1" applyBorder="1" applyProtection="1">
      <protection locked="0"/>
    </xf>
    <xf numFmtId="0" fontId="10" fillId="0" borderId="1" xfId="0" applyFont="1" applyBorder="1" applyAlignment="1" applyProtection="1">
      <protection locked="0"/>
    </xf>
    <xf numFmtId="0" fontId="10" fillId="0" borderId="1" xfId="0" applyFont="1" applyFill="1" applyBorder="1" applyAlignment="1" applyProtection="1">
      <alignment horizontal="center"/>
      <protection locked="0"/>
    </xf>
    <xf numFmtId="0" fontId="10" fillId="0" borderId="1" xfId="0" applyFont="1" applyFill="1" applyBorder="1" applyAlignment="1" applyProtection="1">
      <alignment wrapText="1"/>
      <protection locked="0"/>
    </xf>
    <xf numFmtId="0" fontId="10" fillId="0" borderId="0" xfId="0" applyFont="1" applyAlignment="1" applyProtection="1">
      <alignment wrapText="1"/>
      <protection locked="0"/>
    </xf>
    <xf numFmtId="0" fontId="10" fillId="3" borderId="1" xfId="0" applyFont="1" applyFill="1" applyBorder="1" applyAlignment="1" applyProtection="1">
      <alignment horizontal="center"/>
      <protection locked="0"/>
    </xf>
    <xf numFmtId="0" fontId="10" fillId="3" borderId="1" xfId="0" applyFont="1" applyFill="1" applyBorder="1" applyProtection="1">
      <protection locked="0"/>
    </xf>
    <xf numFmtId="0" fontId="10" fillId="0" borderId="0" xfId="0" applyFont="1" applyFill="1" applyProtection="1">
      <protection locked="0"/>
    </xf>
    <xf numFmtId="0" fontId="14" fillId="0" borderId="2" xfId="0" applyFont="1" applyFill="1" applyBorder="1" applyAlignment="1" applyProtection="1">
      <alignment horizontal="center"/>
      <protection locked="0"/>
    </xf>
    <xf numFmtId="0" fontId="3" fillId="6" borderId="1" xfId="0" applyFont="1" applyFill="1" applyBorder="1" applyAlignment="1" applyProtection="1"/>
    <xf numFmtId="0" fontId="10" fillId="6" borderId="1" xfId="0" applyFont="1" applyFill="1" applyBorder="1" applyAlignment="1" applyProtection="1">
      <alignment horizontal="center"/>
    </xf>
    <xf numFmtId="0" fontId="3" fillId="3" borderId="1" xfId="0" applyFont="1" applyFill="1" applyBorder="1" applyAlignment="1" applyProtection="1"/>
    <xf numFmtId="0" fontId="11" fillId="3" borderId="1" xfId="0" applyFont="1" applyFill="1" applyBorder="1" applyAlignment="1" applyProtection="1"/>
    <xf numFmtId="10" fontId="10" fillId="0" borderId="0" xfId="0" applyNumberFormat="1" applyFont="1" applyProtection="1"/>
    <xf numFmtId="0" fontId="10" fillId="0" borderId="0" xfId="0" applyFont="1" applyProtection="1"/>
    <xf numFmtId="0" fontId="10" fillId="0" borderId="0" xfId="0" applyFont="1" applyAlignment="1" applyProtection="1">
      <alignment horizontal="center" vertical="center"/>
    </xf>
    <xf numFmtId="0" fontId="10" fillId="0" borderId="0" xfId="0" applyFont="1" applyAlignment="1" applyProtection="1">
      <alignment horizontal="center"/>
    </xf>
    <xf numFmtId="0" fontId="11" fillId="0" borderId="0" xfId="0" applyFont="1" applyProtection="1"/>
    <xf numFmtId="0" fontId="11" fillId="3" borderId="1" xfId="0" applyFont="1" applyFill="1" applyBorder="1" applyAlignment="1" applyProtection="1">
      <alignment horizontal="center"/>
    </xf>
    <xf numFmtId="0" fontId="20" fillId="0" borderId="0" xfId="0" applyFont="1" applyAlignment="1" applyProtection="1">
      <alignment horizontal="center" vertical="center" wrapText="1"/>
    </xf>
    <xf numFmtId="10" fontId="3" fillId="3" borderId="1" xfId="0" applyNumberFormat="1" applyFont="1" applyFill="1" applyBorder="1" applyAlignment="1" applyProtection="1"/>
    <xf numFmtId="0" fontId="20" fillId="6" borderId="0" xfId="0" applyFont="1" applyFill="1" applyAlignment="1" applyProtection="1">
      <alignment horizontal="center" vertical="center"/>
    </xf>
    <xf numFmtId="0" fontId="20" fillId="6" borderId="0" xfId="0" applyFont="1" applyFill="1" applyAlignment="1" applyProtection="1">
      <alignment horizontal="center" vertical="center" wrapText="1"/>
    </xf>
    <xf numFmtId="0" fontId="20" fillId="0" borderId="0" xfId="0" applyFont="1" applyAlignment="1" applyProtection="1">
      <alignment horizontal="center" vertical="center"/>
    </xf>
    <xf numFmtId="0" fontId="20" fillId="0" borderId="0" xfId="0" applyFont="1" applyFill="1" applyAlignment="1" applyProtection="1">
      <alignment horizontal="center" vertical="center" wrapText="1"/>
    </xf>
    <xf numFmtId="0" fontId="20" fillId="0" borderId="0" xfId="0" applyFont="1" applyFill="1" applyAlignment="1" applyProtection="1">
      <alignment horizontal="center" vertical="center"/>
    </xf>
    <xf numFmtId="4" fontId="11" fillId="3" borderId="1" xfId="0" applyNumberFormat="1" applyFont="1" applyFill="1" applyBorder="1" applyAlignment="1" applyProtection="1"/>
    <xf numFmtId="10" fontId="11" fillId="3" borderId="1" xfId="0" applyNumberFormat="1" applyFont="1" applyFill="1" applyBorder="1" applyAlignment="1" applyProtection="1"/>
    <xf numFmtId="0" fontId="15" fillId="0" borderId="0" xfId="0" applyFont="1" applyAlignment="1" applyProtection="1">
      <alignment horizontal="left"/>
    </xf>
    <xf numFmtId="0" fontId="14" fillId="0" borderId="0" xfId="0" applyFont="1" applyAlignment="1" applyProtection="1"/>
    <xf numFmtId="0" fontId="9" fillId="0" borderId="0" xfId="0" applyFont="1" applyAlignment="1" applyProtection="1"/>
    <xf numFmtId="10" fontId="10" fillId="0" borderId="0" xfId="0" applyNumberFormat="1" applyFont="1" applyAlignment="1" applyProtection="1"/>
    <xf numFmtId="0" fontId="10" fillId="0" borderId="0" xfId="0" applyFont="1" applyAlignment="1" applyProtection="1"/>
    <xf numFmtId="0" fontId="16" fillId="0" borderId="0" xfId="0" applyFont="1" applyAlignment="1" applyProtection="1"/>
    <xf numFmtId="0" fontId="11" fillId="0" borderId="0" xfId="0" applyFont="1" applyAlignment="1" applyProtection="1">
      <alignment horizontal="right"/>
    </xf>
    <xf numFmtId="0" fontId="7" fillId="0" borderId="0" xfId="0" applyFont="1" applyAlignment="1" applyProtection="1"/>
    <xf numFmtId="0" fontId="7" fillId="0" borderId="0" xfId="0" applyFont="1" applyAlignment="1" applyProtection="1">
      <alignment horizontal="left"/>
    </xf>
    <xf numFmtId="0" fontId="11" fillId="0" borderId="0" xfId="0" applyFont="1" applyAlignment="1" applyProtection="1">
      <alignment horizontal="right" vertical="center"/>
    </xf>
    <xf numFmtId="0" fontId="10" fillId="0" borderId="0" xfId="0" applyFont="1" applyAlignment="1" applyProtection="1">
      <alignment vertical="center" wrapText="1"/>
    </xf>
    <xf numFmtId="0" fontId="23" fillId="0" borderId="0" xfId="0" applyFont="1" applyFill="1" applyAlignment="1" applyProtection="1">
      <alignment horizontal="center" vertical="center" wrapText="1"/>
    </xf>
    <xf numFmtId="0" fontId="10" fillId="0" borderId="0" xfId="0" applyFont="1" applyAlignment="1" applyProtection="1">
      <alignment wrapText="1"/>
    </xf>
    <xf numFmtId="0" fontId="11" fillId="6" borderId="6" xfId="0" applyFont="1" applyFill="1" applyBorder="1" applyAlignment="1" applyProtection="1">
      <alignment horizontal="center" vertical="center" wrapText="1"/>
    </xf>
    <xf numFmtId="0" fontId="11" fillId="6" borderId="7" xfId="0" applyFont="1" applyFill="1" applyBorder="1" applyAlignment="1" applyProtection="1">
      <alignment horizontal="center" vertical="center"/>
    </xf>
    <xf numFmtId="0" fontId="25" fillId="7" borderId="8" xfId="0" applyFont="1" applyFill="1" applyBorder="1" applyAlignment="1" applyProtection="1">
      <alignment wrapText="1"/>
    </xf>
    <xf numFmtId="0" fontId="10" fillId="0" borderId="9" xfId="0" applyFont="1" applyBorder="1" applyAlignment="1" applyProtection="1">
      <alignment horizontal="center"/>
    </xf>
    <xf numFmtId="0" fontId="10" fillId="0" borderId="8" xfId="0" applyFont="1" applyBorder="1" applyAlignment="1" applyProtection="1">
      <alignment wrapText="1"/>
    </xf>
    <xf numFmtId="0" fontId="25" fillId="7" borderId="10" xfId="0" applyFont="1" applyFill="1" applyBorder="1" applyAlignment="1" applyProtection="1">
      <alignment wrapText="1"/>
    </xf>
    <xf numFmtId="0" fontId="10" fillId="0" borderId="11" xfId="0" applyFont="1" applyBorder="1" applyAlignment="1" applyProtection="1">
      <alignment horizontal="center"/>
    </xf>
    <xf numFmtId="0" fontId="11" fillId="6" borderId="12" xfId="0" applyFont="1" applyFill="1" applyBorder="1" applyAlignment="1" applyProtection="1">
      <alignment horizontal="center" vertical="center" wrapText="1"/>
    </xf>
    <xf numFmtId="0" fontId="11" fillId="6" borderId="13" xfId="0" applyFont="1" applyFill="1" applyBorder="1" applyAlignment="1" applyProtection="1">
      <alignment horizontal="center" vertical="center"/>
    </xf>
    <xf numFmtId="0" fontId="10" fillId="0" borderId="6" xfId="0" applyFont="1" applyFill="1" applyBorder="1" applyAlignment="1" applyProtection="1">
      <alignment horizontal="right" vertical="center" wrapText="1"/>
    </xf>
    <xf numFmtId="0" fontId="11" fillId="8" borderId="7" xfId="0" applyFont="1" applyFill="1" applyBorder="1" applyAlignment="1" applyProtection="1">
      <alignment horizontal="center" vertical="center"/>
    </xf>
    <xf numFmtId="0" fontId="10" fillId="0" borderId="8" xfId="0" applyFont="1" applyFill="1" applyBorder="1" applyAlignment="1" applyProtection="1">
      <alignment horizontal="right" vertical="center" wrapText="1"/>
    </xf>
    <xf numFmtId="0" fontId="11" fillId="8" borderId="9" xfId="0" applyFont="1" applyFill="1" applyBorder="1" applyAlignment="1" applyProtection="1">
      <alignment horizontal="center" vertical="center"/>
    </xf>
    <xf numFmtId="0" fontId="10" fillId="0" borderId="10" xfId="0" applyFont="1" applyFill="1" applyBorder="1" applyAlignment="1" applyProtection="1">
      <alignment horizontal="right" vertical="center" wrapText="1"/>
    </xf>
    <xf numFmtId="0" fontId="11" fillId="8" borderId="11" xfId="0" applyFont="1" applyFill="1" applyBorder="1" applyAlignment="1" applyProtection="1">
      <alignment horizontal="center" vertical="center"/>
    </xf>
    <xf numFmtId="0" fontId="10" fillId="0" borderId="0" xfId="0" applyFont="1" applyAlignment="1" applyProtection="1">
      <protection locked="0"/>
    </xf>
    <xf numFmtId="0" fontId="14" fillId="5" borderId="2" xfId="0" applyFont="1" applyFill="1" applyBorder="1" applyAlignment="1" applyProtection="1">
      <alignment horizontal="center"/>
    </xf>
    <xf numFmtId="0" fontId="26" fillId="0" borderId="0" xfId="0" applyFont="1" applyProtection="1"/>
    <xf numFmtId="0" fontId="11" fillId="0" borderId="1" xfId="0" applyFont="1" applyFill="1" applyBorder="1" applyAlignment="1" applyProtection="1">
      <alignment horizontal="center" vertical="center"/>
      <protection locked="0"/>
    </xf>
    <xf numFmtId="49" fontId="28" fillId="0" borderId="0" xfId="0" applyNumberFormat="1" applyFont="1"/>
    <xf numFmtId="49" fontId="29" fillId="0" borderId="0" xfId="0" applyNumberFormat="1" applyFont="1" applyAlignment="1">
      <alignment horizontal="center"/>
    </xf>
    <xf numFmtId="49" fontId="30" fillId="0" borderId="0" xfId="0" applyNumberFormat="1" applyFont="1"/>
    <xf numFmtId="49" fontId="31" fillId="0" borderId="0" xfId="0" applyNumberFormat="1" applyFont="1"/>
    <xf numFmtId="0" fontId="10" fillId="0" borderId="1" xfId="0" applyFont="1" applyBorder="1" applyAlignment="1" applyProtection="1">
      <alignment wrapText="1"/>
    </xf>
    <xf numFmtId="0" fontId="10" fillId="2" borderId="1" xfId="0" applyFont="1" applyFill="1" applyBorder="1" applyAlignment="1" applyProtection="1">
      <alignment horizontal="center"/>
    </xf>
    <xf numFmtId="0" fontId="10" fillId="0" borderId="1" xfId="0" applyFont="1" applyBorder="1" applyAlignment="1" applyProtection="1"/>
    <xf numFmtId="0" fontId="11" fillId="3" borderId="1" xfId="0" applyFont="1" applyFill="1" applyBorder="1" applyAlignment="1" applyProtection="1">
      <alignment horizontal="center" vertical="center" wrapText="1"/>
    </xf>
    <xf numFmtId="4" fontId="3" fillId="3" borderId="1" xfId="0" applyNumberFormat="1" applyFont="1" applyFill="1" applyBorder="1" applyAlignment="1" applyProtection="1"/>
    <xf numFmtId="4" fontId="12" fillId="9" borderId="1" xfId="0" applyNumberFormat="1" applyFont="1" applyFill="1" applyBorder="1" applyAlignment="1" applyProtection="1">
      <alignment horizontal="right" vertical="center" wrapText="1"/>
    </xf>
    <xf numFmtId="0" fontId="20" fillId="10" borderId="15" xfId="0" applyFont="1" applyFill="1" applyBorder="1" applyAlignment="1">
      <alignment horizontal="center" vertical="center" wrapText="1"/>
    </xf>
    <xf numFmtId="0" fontId="20" fillId="10" borderId="16" xfId="0" applyFont="1" applyFill="1" applyBorder="1" applyAlignment="1">
      <alignment horizontal="center" vertical="center" wrapText="1"/>
    </xf>
    <xf numFmtId="0" fontId="0" fillId="0" borderId="6" xfId="0" applyBorder="1" applyAlignment="1">
      <alignment horizontal="left"/>
    </xf>
    <xf numFmtId="49" fontId="0" fillId="0" borderId="18" xfId="0" applyNumberFormat="1" applyFill="1" applyBorder="1"/>
    <xf numFmtId="0" fontId="0" fillId="0" borderId="19" xfId="0" applyBorder="1" applyAlignment="1">
      <alignment horizontal="left"/>
    </xf>
    <xf numFmtId="49" fontId="0" fillId="0" borderId="1" xfId="0" applyNumberFormat="1" applyFill="1" applyBorder="1"/>
    <xf numFmtId="0" fontId="0" fillId="0" borderId="1" xfId="0" applyFill="1" applyBorder="1"/>
    <xf numFmtId="0" fontId="0" fillId="0" borderId="1" xfId="0" applyFill="1" applyBorder="1" applyAlignment="1">
      <alignment horizontal="left"/>
    </xf>
    <xf numFmtId="0" fontId="0" fillId="0" borderId="20" xfId="0" applyBorder="1" applyAlignment="1">
      <alignment horizontal="left"/>
    </xf>
    <xf numFmtId="49" fontId="0" fillId="0" borderId="21" xfId="0" applyNumberFormat="1" applyFill="1" applyBorder="1"/>
    <xf numFmtId="0" fontId="11" fillId="0" borderId="0" xfId="0" applyFont="1" applyAlignment="1" applyProtection="1"/>
    <xf numFmtId="0" fontId="20" fillId="10" borderId="17" xfId="0" applyFont="1" applyFill="1" applyBorder="1" applyAlignment="1">
      <alignment horizontal="center" vertical="center"/>
    </xf>
    <xf numFmtId="0" fontId="0" fillId="0" borderId="7" xfId="0" applyBorder="1" applyAlignment="1"/>
    <xf numFmtId="0" fontId="0" fillId="0" borderId="9" xfId="0" applyBorder="1" applyAlignment="1"/>
    <xf numFmtId="0" fontId="0" fillId="0" borderId="11" xfId="0" applyBorder="1" applyAlignment="1"/>
    <xf numFmtId="0" fontId="10" fillId="0" borderId="0" xfId="0" applyFont="1" applyFill="1" applyAlignment="1" applyProtection="1">
      <protection locked="0"/>
    </xf>
    <xf numFmtId="3" fontId="10" fillId="6" borderId="1" xfId="0" applyNumberFormat="1" applyFont="1" applyFill="1" applyBorder="1" applyAlignment="1" applyProtection="1">
      <alignment horizontal="center"/>
    </xf>
    <xf numFmtId="3" fontId="10" fillId="0" borderId="1" xfId="0" applyNumberFormat="1" applyFont="1" applyBorder="1" applyAlignment="1" applyProtection="1">
      <alignment horizontal="center"/>
      <protection locked="0"/>
    </xf>
    <xf numFmtId="4" fontId="10" fillId="3" borderId="1" xfId="0" applyNumberFormat="1" applyFont="1" applyFill="1" applyBorder="1" applyProtection="1"/>
    <xf numFmtId="4" fontId="12" fillId="3" borderId="1" xfId="0" applyNumberFormat="1" applyFont="1" applyFill="1" applyBorder="1" applyAlignment="1" applyProtection="1">
      <alignment horizontal="right" vertical="center" wrapText="1"/>
    </xf>
    <xf numFmtId="0" fontId="20" fillId="0" borderId="0" xfId="0" applyFont="1" applyAlignment="1">
      <alignment horizontal="center" vertical="center"/>
    </xf>
    <xf numFmtId="0" fontId="20" fillId="0" borderId="0" xfId="0" applyFont="1" applyAlignment="1">
      <alignment horizontal="center" vertical="center" wrapText="1"/>
    </xf>
    <xf numFmtId="0" fontId="20" fillId="0" borderId="0" xfId="0" applyFont="1" applyBorder="1" applyAlignment="1">
      <alignment horizontal="center" vertical="center"/>
    </xf>
    <xf numFmtId="0" fontId="20" fillId="0" borderId="0" xfId="0" applyFont="1" applyBorder="1" applyAlignment="1">
      <alignment horizontal="center" vertical="center" wrapText="1"/>
    </xf>
    <xf numFmtId="0" fontId="11" fillId="0" borderId="0" xfId="0" applyFont="1" applyProtection="1">
      <protection locked="0"/>
    </xf>
    <xf numFmtId="0" fontId="11" fillId="0" borderId="0" xfId="0" applyFont="1" applyAlignment="1" applyProtection="1">
      <alignment wrapText="1"/>
      <protection locked="0"/>
    </xf>
    <xf numFmtId="0" fontId="11" fillId="0" borderId="0" xfId="0" applyFont="1" applyFill="1" applyProtection="1">
      <protection locked="0"/>
    </xf>
    <xf numFmtId="0" fontId="10" fillId="11" borderId="0" xfId="0" applyFont="1" applyFill="1" applyAlignment="1" applyProtection="1">
      <alignment horizontal="left" wrapText="1"/>
      <protection locked="0"/>
    </xf>
    <xf numFmtId="0" fontId="10" fillId="0" borderId="0" xfId="0" applyFont="1" applyAlignment="1" applyProtection="1">
      <alignment horizontal="left" vertical="top" wrapText="1"/>
    </xf>
    <xf numFmtId="0" fontId="11" fillId="3" borderId="1" xfId="0" applyFont="1" applyFill="1" applyBorder="1" applyAlignment="1" applyProtection="1">
      <alignment horizontal="center" vertical="center" wrapText="1"/>
    </xf>
    <xf numFmtId="0" fontId="10" fillId="3" borderId="1" xfId="0" applyFont="1" applyFill="1" applyBorder="1" applyAlignment="1" applyProtection="1">
      <alignment horizontal="center"/>
    </xf>
    <xf numFmtId="0" fontId="14" fillId="5" borderId="5" xfId="0" applyFont="1" applyFill="1" applyBorder="1" applyAlignment="1" applyProtection="1">
      <alignment horizontal="center" wrapText="1"/>
    </xf>
    <xf numFmtId="0" fontId="14" fillId="5" borderId="3" xfId="0" applyFont="1" applyFill="1" applyBorder="1" applyAlignment="1" applyProtection="1">
      <alignment horizontal="center" wrapText="1"/>
    </xf>
    <xf numFmtId="0" fontId="14" fillId="5" borderId="4" xfId="0" applyFont="1" applyFill="1" applyBorder="1" applyAlignment="1" applyProtection="1">
      <alignment horizontal="center" wrapText="1"/>
    </xf>
    <xf numFmtId="0" fontId="4" fillId="4" borderId="1" xfId="0" applyFont="1" applyFill="1" applyBorder="1" applyAlignment="1" applyProtection="1">
      <alignment horizontal="center" wrapText="1"/>
    </xf>
    <xf numFmtId="10" fontId="11" fillId="3" borderId="1" xfId="0" applyNumberFormat="1" applyFont="1" applyFill="1" applyBorder="1" applyAlignment="1" applyProtection="1">
      <alignment horizontal="center" vertical="center" wrapText="1"/>
    </xf>
    <xf numFmtId="0" fontId="11" fillId="0" borderId="0" xfId="0" applyFont="1" applyAlignment="1" applyProtection="1">
      <alignment horizontal="left" wrapText="1"/>
    </xf>
    <xf numFmtId="0" fontId="13" fillId="2" borderId="14" xfId="0" applyFont="1" applyFill="1" applyBorder="1" applyAlignment="1" applyProtection="1">
      <alignment horizontal="center" vertical="center" wrapText="1"/>
    </xf>
    <xf numFmtId="0" fontId="14" fillId="0" borderId="5" xfId="0" applyFont="1" applyFill="1" applyBorder="1" applyAlignment="1" applyProtection="1">
      <alignment horizontal="center"/>
      <protection locked="0"/>
    </xf>
    <xf numFmtId="0" fontId="14" fillId="0" borderId="3" xfId="0" applyFont="1" applyFill="1" applyBorder="1" applyAlignment="1" applyProtection="1">
      <alignment horizontal="center"/>
      <protection locked="0"/>
    </xf>
    <xf numFmtId="0" fontId="14" fillId="0" borderId="4" xfId="0" applyFont="1" applyFill="1" applyBorder="1" applyAlignment="1" applyProtection="1">
      <alignment horizontal="center"/>
      <protection locked="0"/>
    </xf>
    <xf numFmtId="0" fontId="11" fillId="6" borderId="0" xfId="0" applyFont="1" applyFill="1" applyAlignment="1" applyProtection="1">
      <alignment horizontal="center" wrapText="1"/>
    </xf>
    <xf numFmtId="0" fontId="11" fillId="6" borderId="0" xfId="0" applyFont="1" applyFill="1" applyAlignment="1" applyProtection="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231"/>
  <sheetViews>
    <sheetView tabSelected="1" view="pageBreakPreview" topLeftCell="D1" zoomScale="85" zoomScaleNormal="85" zoomScaleSheetLayoutView="85" workbookViewId="0">
      <selection activeCell="P2" sqref="P2"/>
    </sheetView>
  </sheetViews>
  <sheetFormatPr defaultColWidth="9.140625" defaultRowHeight="15" x14ac:dyDescent="0.25"/>
  <cols>
    <col min="1" max="1" width="13" style="4" customWidth="1"/>
    <col min="2" max="2" width="55.140625" style="4" customWidth="1"/>
    <col min="3" max="4" width="42.7109375" style="4" customWidth="1"/>
    <col min="5" max="5" width="44.28515625" style="4" customWidth="1"/>
    <col min="6" max="6" width="10.42578125" style="4" customWidth="1"/>
    <col min="7" max="7" width="9.28515625" style="4" customWidth="1"/>
    <col min="8" max="8" width="13.140625" style="4" customWidth="1"/>
    <col min="9" max="10" width="13.5703125" style="4" customWidth="1"/>
    <col min="11" max="11" width="9.5703125" style="3" customWidth="1"/>
    <col min="12" max="12" width="11.7109375" style="4" customWidth="1"/>
    <col min="13" max="14" width="12.5703125" style="4" customWidth="1"/>
    <col min="15" max="16" width="15.140625" style="4" customWidth="1"/>
    <col min="17" max="20" width="9.140625" style="4" customWidth="1"/>
    <col min="21" max="21" width="151" style="4" customWidth="1"/>
    <col min="22" max="24" width="9.140625" style="4" customWidth="1"/>
    <col min="25" max="27" width="9.140625" style="4"/>
    <col min="28" max="28" width="9.140625" style="106"/>
    <col min="29" max="29" width="36.7109375" style="4" customWidth="1"/>
    <col min="30" max="32" width="9.140625" style="4"/>
    <col min="33" max="33" width="20.5703125" style="68" customWidth="1"/>
    <col min="34" max="16384" width="9.140625" style="4"/>
  </cols>
  <sheetData>
    <row r="1" spans="1:33" s="26" customFormat="1" ht="64.5" customHeight="1" x14ac:dyDescent="0.25">
      <c r="A1" s="116" t="s">
        <v>174</v>
      </c>
      <c r="B1" s="116"/>
      <c r="C1" s="116"/>
      <c r="D1" s="116"/>
      <c r="E1" s="116"/>
      <c r="F1" s="116"/>
      <c r="G1" s="116"/>
      <c r="H1" s="116"/>
      <c r="I1" s="116"/>
      <c r="J1" s="116"/>
      <c r="K1" s="116"/>
      <c r="L1" s="116"/>
      <c r="M1" s="116"/>
      <c r="N1" s="116"/>
      <c r="O1" s="116"/>
      <c r="P1" s="2"/>
      <c r="AB1" s="29"/>
      <c r="AG1" s="44"/>
    </row>
    <row r="2" spans="1:33" s="26" customFormat="1" ht="33" customHeight="1" x14ac:dyDescent="0.25">
      <c r="A2" s="116" t="s">
        <v>166</v>
      </c>
      <c r="B2" s="116"/>
      <c r="C2" s="116"/>
      <c r="D2" s="116"/>
      <c r="E2" s="116"/>
      <c r="F2" s="116"/>
      <c r="G2" s="116"/>
      <c r="H2" s="116"/>
      <c r="I2" s="116"/>
      <c r="J2" s="116"/>
      <c r="K2" s="116"/>
      <c r="L2" s="116"/>
      <c r="M2" s="116"/>
      <c r="N2" s="116"/>
      <c r="O2" s="116"/>
      <c r="P2" s="2"/>
      <c r="T2" s="26" t="s">
        <v>45</v>
      </c>
      <c r="AB2" s="29"/>
      <c r="AG2" s="44"/>
    </row>
    <row r="3" spans="1:33" s="26" customFormat="1" ht="33" customHeight="1" x14ac:dyDescent="0.25">
      <c r="A3" s="116" t="s">
        <v>30</v>
      </c>
      <c r="B3" s="116"/>
      <c r="C3" s="116"/>
      <c r="D3" s="116"/>
      <c r="E3" s="116"/>
      <c r="F3" s="116"/>
      <c r="G3" s="116"/>
      <c r="H3" s="116"/>
      <c r="I3" s="116"/>
      <c r="J3" s="116"/>
      <c r="K3" s="116"/>
      <c r="L3" s="116"/>
      <c r="M3" s="116"/>
      <c r="N3" s="116"/>
      <c r="O3" s="116"/>
      <c r="P3" s="71"/>
      <c r="Q3" s="27" t="s">
        <v>156</v>
      </c>
      <c r="R3" s="27" t="s">
        <v>157</v>
      </c>
      <c r="AB3" s="29"/>
      <c r="AG3" s="44"/>
    </row>
    <row r="4" spans="1:33" s="26" customFormat="1" ht="66.75" customHeight="1" x14ac:dyDescent="0.25">
      <c r="A4" s="119" t="s">
        <v>175</v>
      </c>
      <c r="B4" s="119"/>
      <c r="C4" s="119"/>
      <c r="D4" s="119"/>
      <c r="E4" s="119"/>
      <c r="F4" s="119"/>
      <c r="G4" s="119"/>
      <c r="H4" s="119"/>
      <c r="I4" s="119"/>
      <c r="J4" s="119"/>
      <c r="K4" s="119"/>
      <c r="L4" s="119"/>
      <c r="M4" s="119"/>
      <c r="N4" s="119"/>
      <c r="O4" s="119"/>
      <c r="P4" s="119"/>
      <c r="AB4" s="29"/>
      <c r="AG4" s="44"/>
    </row>
    <row r="5" spans="1:33" s="29" customFormat="1" ht="102.75" customHeight="1" x14ac:dyDescent="0.2">
      <c r="A5" s="111" t="s">
        <v>0</v>
      </c>
      <c r="B5" s="111" t="s">
        <v>1</v>
      </c>
      <c r="C5" s="111" t="s">
        <v>96</v>
      </c>
      <c r="D5" s="111" t="s">
        <v>167</v>
      </c>
      <c r="E5" s="111" t="s">
        <v>2</v>
      </c>
      <c r="F5" s="111" t="s">
        <v>3</v>
      </c>
      <c r="G5" s="111" t="s">
        <v>4</v>
      </c>
      <c r="H5" s="111" t="s">
        <v>16</v>
      </c>
      <c r="I5" s="111" t="s">
        <v>17</v>
      </c>
      <c r="J5" s="111" t="s">
        <v>6</v>
      </c>
      <c r="K5" s="117" t="s">
        <v>35</v>
      </c>
      <c r="L5" s="111" t="s">
        <v>39</v>
      </c>
      <c r="M5" s="111" t="s">
        <v>40</v>
      </c>
      <c r="N5" s="111"/>
      <c r="O5" s="111" t="s">
        <v>43</v>
      </c>
      <c r="P5" s="111" t="s">
        <v>100</v>
      </c>
      <c r="AG5" s="92"/>
    </row>
    <row r="6" spans="1:33" s="29" customFormat="1" ht="23.25" customHeight="1" thickBot="1" x14ac:dyDescent="0.25">
      <c r="A6" s="111"/>
      <c r="B6" s="111"/>
      <c r="C6" s="111"/>
      <c r="D6" s="111"/>
      <c r="E6" s="111"/>
      <c r="F6" s="111"/>
      <c r="G6" s="111"/>
      <c r="H6" s="111"/>
      <c r="I6" s="111"/>
      <c r="J6" s="111"/>
      <c r="K6" s="117"/>
      <c r="L6" s="111"/>
      <c r="M6" s="79" t="s">
        <v>41</v>
      </c>
      <c r="N6" s="79" t="s">
        <v>42</v>
      </c>
      <c r="O6" s="111"/>
      <c r="P6" s="111"/>
      <c r="AG6" s="92"/>
    </row>
    <row r="7" spans="1:33" s="29" customFormat="1" ht="45.75" thickBot="1" x14ac:dyDescent="0.25">
      <c r="A7" s="30">
        <v>1</v>
      </c>
      <c r="B7" s="30">
        <v>2</v>
      </c>
      <c r="C7" s="30">
        <v>3</v>
      </c>
      <c r="D7" s="30">
        <v>4</v>
      </c>
      <c r="E7" s="30">
        <v>5</v>
      </c>
      <c r="F7" s="30">
        <v>6</v>
      </c>
      <c r="G7" s="30">
        <v>7</v>
      </c>
      <c r="H7" s="30">
        <v>8</v>
      </c>
      <c r="I7" s="30">
        <v>9</v>
      </c>
      <c r="J7" s="30">
        <v>10</v>
      </c>
      <c r="K7" s="30">
        <v>11</v>
      </c>
      <c r="L7" s="30">
        <v>12</v>
      </c>
      <c r="M7" s="30">
        <v>13</v>
      </c>
      <c r="N7" s="30">
        <v>14</v>
      </c>
      <c r="O7" s="30">
        <v>15</v>
      </c>
      <c r="P7" s="30">
        <v>16</v>
      </c>
      <c r="AB7" s="31" t="s">
        <v>115</v>
      </c>
      <c r="AC7" s="31" t="s">
        <v>116</v>
      </c>
      <c r="AE7" s="82" t="s">
        <v>221</v>
      </c>
      <c r="AF7" s="83" t="s">
        <v>222</v>
      </c>
      <c r="AG7" s="93" t="s">
        <v>223</v>
      </c>
    </row>
    <row r="8" spans="1:33" s="26" customFormat="1" x14ac:dyDescent="0.25">
      <c r="A8" s="30" t="s">
        <v>5</v>
      </c>
      <c r="B8" s="23" t="s">
        <v>58</v>
      </c>
      <c r="C8" s="23"/>
      <c r="D8" s="23"/>
      <c r="E8" s="23"/>
      <c r="F8" s="23"/>
      <c r="G8" s="23"/>
      <c r="H8" s="23"/>
      <c r="I8" s="23"/>
      <c r="J8" s="23"/>
      <c r="K8" s="32"/>
      <c r="L8" s="23"/>
      <c r="M8" s="23"/>
      <c r="N8" s="23"/>
      <c r="O8" s="23"/>
      <c r="P8" s="23"/>
      <c r="S8" s="29"/>
      <c r="AB8" s="33"/>
      <c r="AC8" s="34"/>
      <c r="AE8" s="84">
        <v>1</v>
      </c>
      <c r="AF8" s="85" t="s">
        <v>224</v>
      </c>
      <c r="AG8" s="94" t="s">
        <v>225</v>
      </c>
    </row>
    <row r="9" spans="1:33" s="26" customFormat="1" x14ac:dyDescent="0.25">
      <c r="A9" s="30" t="s">
        <v>59</v>
      </c>
      <c r="B9" s="23" t="s">
        <v>60</v>
      </c>
      <c r="C9" s="23"/>
      <c r="D9" s="23"/>
      <c r="E9" s="23"/>
      <c r="F9" s="23"/>
      <c r="G9" s="23"/>
      <c r="H9" s="23"/>
      <c r="I9" s="23"/>
      <c r="J9" s="23"/>
      <c r="K9" s="32"/>
      <c r="L9" s="23"/>
      <c r="M9" s="23"/>
      <c r="N9" s="23"/>
      <c r="O9" s="23"/>
      <c r="P9" s="21"/>
      <c r="S9" s="26" t="s">
        <v>97</v>
      </c>
      <c r="AB9" s="35">
        <v>30</v>
      </c>
      <c r="AC9" s="36" t="s">
        <v>117</v>
      </c>
      <c r="AE9" s="86">
        <v>2</v>
      </c>
      <c r="AF9" s="87" t="s">
        <v>226</v>
      </c>
      <c r="AG9" s="95" t="s">
        <v>227</v>
      </c>
    </row>
    <row r="10" spans="1:33" x14ac:dyDescent="0.25">
      <c r="A10" s="6">
        <v>1</v>
      </c>
      <c r="B10" s="7"/>
      <c r="C10" s="7"/>
      <c r="D10" s="7"/>
      <c r="E10" s="8"/>
      <c r="F10" s="8"/>
      <c r="G10" s="9"/>
      <c r="H10" s="7"/>
      <c r="I10" s="101" t="str">
        <f>IF($P$3="НЕ",F10*H10,"")</f>
        <v/>
      </c>
      <c r="J10" s="101" t="str">
        <f>IF($P$3="ДА", F10*H10*1.2,"")</f>
        <v/>
      </c>
      <c r="K10" s="10"/>
      <c r="L10" s="100" t="str">
        <f>+IF(K10="","",IF(J10="",I10*K10,J10*K10))</f>
        <v/>
      </c>
      <c r="M10" s="11"/>
      <c r="N10" s="11"/>
      <c r="O10" s="99"/>
      <c r="P10" s="98"/>
      <c r="S10" s="26" t="s">
        <v>98</v>
      </c>
      <c r="X10" s="4" t="s">
        <v>21</v>
      </c>
      <c r="AB10" s="35">
        <v>31</v>
      </c>
      <c r="AC10" s="36" t="s">
        <v>118</v>
      </c>
      <c r="AE10" s="86">
        <v>3</v>
      </c>
      <c r="AF10" s="87" t="s">
        <v>228</v>
      </c>
      <c r="AG10" s="95" t="s">
        <v>229</v>
      </c>
    </row>
    <row r="11" spans="1:33" x14ac:dyDescent="0.25">
      <c r="A11" s="6">
        <v>2</v>
      </c>
      <c r="B11" s="12"/>
      <c r="C11" s="7"/>
      <c r="D11" s="7"/>
      <c r="E11" s="12"/>
      <c r="F11" s="8"/>
      <c r="G11" s="9"/>
      <c r="H11" s="1"/>
      <c r="I11" s="101" t="str">
        <f t="shared" ref="I11:I34" si="0">IF($P$3="НЕ",F11*H11,"")</f>
        <v/>
      </c>
      <c r="J11" s="101" t="str">
        <f t="shared" ref="J11:J34" si="1">IF($P$3="ДА", F11*H11*1.2,"")</f>
        <v/>
      </c>
      <c r="K11" s="10"/>
      <c r="L11" s="100" t="str">
        <f t="shared" ref="L11:L121" si="2">+IF(K11="","",IF(J11="",I11*K11,J11*K11))</f>
        <v/>
      </c>
      <c r="M11" s="11"/>
      <c r="N11" s="11"/>
      <c r="O11" s="99"/>
      <c r="P11" s="98"/>
      <c r="X11" s="26" t="s">
        <v>22</v>
      </c>
      <c r="AB11" s="35">
        <v>32</v>
      </c>
      <c r="AC11" s="36" t="s">
        <v>119</v>
      </c>
      <c r="AE11" s="86">
        <v>4</v>
      </c>
      <c r="AF11" s="87" t="s">
        <v>230</v>
      </c>
      <c r="AG11" s="95" t="s">
        <v>231</v>
      </c>
    </row>
    <row r="12" spans="1:33" x14ac:dyDescent="0.25">
      <c r="A12" s="6">
        <v>3</v>
      </c>
      <c r="B12" s="12"/>
      <c r="C12" s="7"/>
      <c r="D12" s="7"/>
      <c r="E12" s="12"/>
      <c r="F12" s="8"/>
      <c r="G12" s="9"/>
      <c r="H12" s="1"/>
      <c r="I12" s="101" t="str">
        <f t="shared" ref="I12" si="3">IF($P$3="НЕ",F12*H12,"")</f>
        <v/>
      </c>
      <c r="J12" s="101" t="str">
        <f t="shared" ref="J12" si="4">IF($P$3="ДА", F12*H12*1.2,"")</f>
        <v/>
      </c>
      <c r="K12" s="10"/>
      <c r="L12" s="100" t="str">
        <f t="shared" si="2"/>
        <v/>
      </c>
      <c r="M12" s="11"/>
      <c r="N12" s="11"/>
      <c r="O12" s="6"/>
      <c r="P12" s="98"/>
      <c r="X12" s="26" t="s">
        <v>52</v>
      </c>
      <c r="AB12" s="35">
        <v>33</v>
      </c>
      <c r="AC12" s="36" t="s">
        <v>120</v>
      </c>
      <c r="AE12" s="86">
        <v>5</v>
      </c>
      <c r="AF12" s="87" t="s">
        <v>232</v>
      </c>
      <c r="AG12" s="95" t="s">
        <v>233</v>
      </c>
    </row>
    <row r="13" spans="1:33" x14ac:dyDescent="0.25">
      <c r="A13" s="6">
        <v>4</v>
      </c>
      <c r="B13" s="12"/>
      <c r="C13" s="7"/>
      <c r="D13" s="7"/>
      <c r="E13" s="12"/>
      <c r="F13" s="8"/>
      <c r="G13" s="9"/>
      <c r="H13" s="1"/>
      <c r="I13" s="101" t="str">
        <f t="shared" si="0"/>
        <v/>
      </c>
      <c r="J13" s="101" t="str">
        <f t="shared" si="1"/>
        <v/>
      </c>
      <c r="K13" s="10"/>
      <c r="L13" s="100" t="str">
        <f t="shared" si="2"/>
        <v/>
      </c>
      <c r="M13" s="11"/>
      <c r="N13" s="11"/>
      <c r="O13" s="99"/>
      <c r="P13" s="98"/>
      <c r="X13" s="26" t="s">
        <v>23</v>
      </c>
      <c r="AB13" s="35">
        <v>34</v>
      </c>
      <c r="AC13" s="36" t="s">
        <v>121</v>
      </c>
      <c r="AE13" s="86">
        <v>6</v>
      </c>
      <c r="AF13" s="87" t="s">
        <v>234</v>
      </c>
      <c r="AG13" s="95" t="s">
        <v>235</v>
      </c>
    </row>
    <row r="14" spans="1:33" x14ac:dyDescent="0.25">
      <c r="A14" s="6">
        <v>5</v>
      </c>
      <c r="B14" s="12"/>
      <c r="C14" s="7"/>
      <c r="D14" s="7"/>
      <c r="E14" s="12"/>
      <c r="F14" s="13"/>
      <c r="G14" s="9"/>
      <c r="H14" s="1"/>
      <c r="I14" s="101" t="str">
        <f t="shared" si="0"/>
        <v/>
      </c>
      <c r="J14" s="101" t="str">
        <f t="shared" si="1"/>
        <v/>
      </c>
      <c r="K14" s="10"/>
      <c r="L14" s="100" t="str">
        <f t="shared" si="2"/>
        <v/>
      </c>
      <c r="M14" s="11"/>
      <c r="N14" s="11"/>
      <c r="O14" s="6"/>
      <c r="P14" s="22"/>
      <c r="X14" s="26" t="s">
        <v>24</v>
      </c>
      <c r="AB14" s="35">
        <v>35</v>
      </c>
      <c r="AC14" s="36" t="s">
        <v>122</v>
      </c>
      <c r="AE14" s="86">
        <v>7</v>
      </c>
      <c r="AF14" s="87" t="s">
        <v>236</v>
      </c>
      <c r="AG14" s="95" t="s">
        <v>237</v>
      </c>
    </row>
    <row r="15" spans="1:33" x14ac:dyDescent="0.25">
      <c r="A15" s="6">
        <v>6</v>
      </c>
      <c r="B15" s="12"/>
      <c r="C15" s="7"/>
      <c r="D15" s="7"/>
      <c r="E15" s="12"/>
      <c r="F15" s="8"/>
      <c r="G15" s="9"/>
      <c r="H15" s="1"/>
      <c r="I15" s="101" t="str">
        <f t="shared" si="0"/>
        <v/>
      </c>
      <c r="J15" s="101" t="str">
        <f t="shared" si="1"/>
        <v/>
      </c>
      <c r="K15" s="10"/>
      <c r="L15" s="100" t="str">
        <f t="shared" si="2"/>
        <v/>
      </c>
      <c r="M15" s="11"/>
      <c r="N15" s="11"/>
      <c r="O15" s="6"/>
      <c r="P15" s="22"/>
      <c r="X15" s="26" t="s">
        <v>25</v>
      </c>
      <c r="AB15" s="35">
        <v>36</v>
      </c>
      <c r="AC15" s="36" t="s">
        <v>123</v>
      </c>
      <c r="AE15" s="86">
        <v>8</v>
      </c>
      <c r="AF15" s="87" t="s">
        <v>238</v>
      </c>
      <c r="AG15" s="95" t="s">
        <v>239</v>
      </c>
    </row>
    <row r="16" spans="1:33" x14ac:dyDescent="0.25">
      <c r="A16" s="6">
        <v>7</v>
      </c>
      <c r="B16" s="12"/>
      <c r="C16" s="7"/>
      <c r="D16" s="7"/>
      <c r="E16" s="12"/>
      <c r="F16" s="8"/>
      <c r="G16" s="9"/>
      <c r="H16" s="1"/>
      <c r="I16" s="101"/>
      <c r="J16" s="101"/>
      <c r="K16" s="10"/>
      <c r="L16" s="100" t="str">
        <f t="shared" si="2"/>
        <v/>
      </c>
      <c r="M16" s="11"/>
      <c r="N16" s="11"/>
      <c r="O16" s="6"/>
      <c r="P16" s="22"/>
      <c r="X16" s="26" t="s">
        <v>26</v>
      </c>
      <c r="AB16" s="35">
        <v>37</v>
      </c>
      <c r="AC16" s="36" t="s">
        <v>124</v>
      </c>
      <c r="AE16" s="86">
        <v>9</v>
      </c>
      <c r="AF16" s="87" t="s">
        <v>240</v>
      </c>
      <c r="AG16" s="95" t="s">
        <v>241</v>
      </c>
    </row>
    <row r="17" spans="1:33" x14ac:dyDescent="0.25">
      <c r="A17" s="6">
        <v>8</v>
      </c>
      <c r="B17" s="12"/>
      <c r="C17" s="7"/>
      <c r="D17" s="7"/>
      <c r="E17" s="12"/>
      <c r="F17" s="8"/>
      <c r="G17" s="9"/>
      <c r="H17" s="1"/>
      <c r="I17" s="101" t="str">
        <f t="shared" si="0"/>
        <v/>
      </c>
      <c r="J17" s="101" t="str">
        <f t="shared" si="1"/>
        <v/>
      </c>
      <c r="K17" s="10"/>
      <c r="L17" s="100" t="str">
        <f t="shared" si="2"/>
        <v/>
      </c>
      <c r="M17" s="11"/>
      <c r="N17" s="11"/>
      <c r="O17" s="6"/>
      <c r="P17" s="22"/>
      <c r="X17" s="26" t="s">
        <v>27</v>
      </c>
      <c r="AB17" s="35">
        <v>38</v>
      </c>
      <c r="AC17" s="36" t="s">
        <v>125</v>
      </c>
      <c r="AE17" s="86">
        <v>10</v>
      </c>
      <c r="AF17" s="87" t="s">
        <v>242</v>
      </c>
      <c r="AG17" s="95" t="s">
        <v>243</v>
      </c>
    </row>
    <row r="18" spans="1:33" x14ac:dyDescent="0.25">
      <c r="A18" s="6">
        <v>9</v>
      </c>
      <c r="B18" s="12"/>
      <c r="C18" s="7"/>
      <c r="D18" s="7"/>
      <c r="E18" s="12"/>
      <c r="F18" s="8"/>
      <c r="G18" s="9"/>
      <c r="H18" s="1"/>
      <c r="I18" s="101"/>
      <c r="J18" s="101" t="str">
        <f t="shared" si="1"/>
        <v/>
      </c>
      <c r="K18" s="10"/>
      <c r="L18" s="100" t="str">
        <f t="shared" si="2"/>
        <v/>
      </c>
      <c r="M18" s="11"/>
      <c r="N18" s="11"/>
      <c r="O18" s="6"/>
      <c r="P18" s="22"/>
      <c r="X18" s="26" t="s">
        <v>28</v>
      </c>
      <c r="AB18" s="35">
        <v>39</v>
      </c>
      <c r="AC18" s="36" t="s">
        <v>126</v>
      </c>
      <c r="AE18" s="86">
        <v>11</v>
      </c>
      <c r="AF18" s="87" t="s">
        <v>244</v>
      </c>
      <c r="AG18" s="95" t="s">
        <v>245</v>
      </c>
    </row>
    <row r="19" spans="1:33" x14ac:dyDescent="0.25">
      <c r="A19" s="6">
        <v>10</v>
      </c>
      <c r="B19" s="12"/>
      <c r="C19" s="7"/>
      <c r="D19" s="7"/>
      <c r="E19" s="12"/>
      <c r="F19" s="8"/>
      <c r="G19" s="9"/>
      <c r="H19" s="1"/>
      <c r="I19" s="101" t="str">
        <f t="shared" si="0"/>
        <v/>
      </c>
      <c r="J19" s="101" t="str">
        <f t="shared" si="1"/>
        <v/>
      </c>
      <c r="K19" s="10"/>
      <c r="L19" s="100" t="str">
        <f t="shared" si="2"/>
        <v/>
      </c>
      <c r="M19" s="11"/>
      <c r="N19" s="11"/>
      <c r="O19" s="6"/>
      <c r="P19" s="22"/>
      <c r="X19" s="26" t="s">
        <v>29</v>
      </c>
      <c r="AB19" s="35">
        <v>40</v>
      </c>
      <c r="AC19" s="36" t="s">
        <v>127</v>
      </c>
      <c r="AE19" s="86">
        <v>12</v>
      </c>
      <c r="AF19" s="87" t="s">
        <v>246</v>
      </c>
      <c r="AG19" s="95" t="s">
        <v>247</v>
      </c>
    </row>
    <row r="20" spans="1:33" x14ac:dyDescent="0.25">
      <c r="A20" s="6">
        <v>11</v>
      </c>
      <c r="B20" s="12"/>
      <c r="C20" s="7"/>
      <c r="D20" s="7"/>
      <c r="E20" s="12"/>
      <c r="F20" s="8"/>
      <c r="G20" s="9"/>
      <c r="H20" s="1"/>
      <c r="I20" s="101" t="str">
        <f t="shared" si="0"/>
        <v/>
      </c>
      <c r="J20" s="101" t="str">
        <f t="shared" si="1"/>
        <v/>
      </c>
      <c r="K20" s="10"/>
      <c r="L20" s="100" t="str">
        <f t="shared" si="2"/>
        <v/>
      </c>
      <c r="M20" s="11"/>
      <c r="N20" s="11"/>
      <c r="O20" s="6"/>
      <c r="P20" s="22"/>
      <c r="X20" s="26" t="s">
        <v>31</v>
      </c>
      <c r="AB20" s="35">
        <v>42</v>
      </c>
      <c r="AC20" s="36" t="s">
        <v>128</v>
      </c>
      <c r="AE20" s="86">
        <v>13</v>
      </c>
      <c r="AF20" s="87" t="s">
        <v>248</v>
      </c>
      <c r="AG20" s="95" t="s">
        <v>249</v>
      </c>
    </row>
    <row r="21" spans="1:33" x14ac:dyDescent="0.25">
      <c r="A21" s="6">
        <v>12</v>
      </c>
      <c r="B21" s="12"/>
      <c r="C21" s="7"/>
      <c r="D21" s="7"/>
      <c r="E21" s="12"/>
      <c r="F21" s="8"/>
      <c r="G21" s="9"/>
      <c r="H21" s="1"/>
      <c r="I21" s="101" t="str">
        <f t="shared" si="0"/>
        <v/>
      </c>
      <c r="J21" s="101" t="str">
        <f t="shared" si="1"/>
        <v/>
      </c>
      <c r="K21" s="10"/>
      <c r="L21" s="100" t="str">
        <f t="shared" si="2"/>
        <v/>
      </c>
      <c r="M21" s="11"/>
      <c r="N21" s="11"/>
      <c r="O21" s="6"/>
      <c r="P21" s="22"/>
      <c r="X21" s="26" t="s">
        <v>44</v>
      </c>
      <c r="AB21" s="35">
        <v>43</v>
      </c>
      <c r="AC21" s="36" t="s">
        <v>129</v>
      </c>
      <c r="AE21" s="86">
        <v>14</v>
      </c>
      <c r="AF21" s="87" t="s">
        <v>250</v>
      </c>
      <c r="AG21" s="95" t="s">
        <v>251</v>
      </c>
    </row>
    <row r="22" spans="1:33" x14ac:dyDescent="0.25">
      <c r="A22" s="6">
        <v>13</v>
      </c>
      <c r="B22" s="12"/>
      <c r="C22" s="7"/>
      <c r="D22" s="7"/>
      <c r="E22" s="12"/>
      <c r="F22" s="8"/>
      <c r="G22" s="9"/>
      <c r="H22" s="1"/>
      <c r="I22" s="101" t="str">
        <f t="shared" si="0"/>
        <v/>
      </c>
      <c r="J22" s="101" t="str">
        <f t="shared" si="1"/>
        <v/>
      </c>
      <c r="K22" s="10"/>
      <c r="L22" s="100" t="str">
        <f t="shared" si="2"/>
        <v/>
      </c>
      <c r="M22" s="11"/>
      <c r="N22" s="11"/>
      <c r="O22" s="6"/>
      <c r="P22" s="22"/>
      <c r="X22" s="26" t="s">
        <v>50</v>
      </c>
      <c r="AB22" s="35">
        <v>44</v>
      </c>
      <c r="AC22" s="36" t="s">
        <v>130</v>
      </c>
      <c r="AE22" s="86">
        <v>15</v>
      </c>
      <c r="AF22" s="87" t="s">
        <v>252</v>
      </c>
      <c r="AG22" s="95" t="s">
        <v>253</v>
      </c>
    </row>
    <row r="23" spans="1:33" x14ac:dyDescent="0.25">
      <c r="A23" s="6">
        <v>14</v>
      </c>
      <c r="B23" s="12"/>
      <c r="C23" s="7"/>
      <c r="D23" s="7"/>
      <c r="E23" s="12"/>
      <c r="F23" s="8"/>
      <c r="G23" s="9"/>
      <c r="H23" s="1"/>
      <c r="I23" s="101" t="str">
        <f t="shared" si="0"/>
        <v/>
      </c>
      <c r="J23" s="101" t="str">
        <f t="shared" si="1"/>
        <v/>
      </c>
      <c r="K23" s="10"/>
      <c r="L23" s="100" t="str">
        <f t="shared" si="2"/>
        <v/>
      </c>
      <c r="M23" s="11"/>
      <c r="N23" s="11"/>
      <c r="O23" s="6"/>
      <c r="P23" s="22"/>
      <c r="X23" s="26" t="s">
        <v>46</v>
      </c>
      <c r="AB23" s="35">
        <v>45</v>
      </c>
      <c r="AC23" s="36" t="s">
        <v>131</v>
      </c>
      <c r="AE23" s="86">
        <v>16</v>
      </c>
      <c r="AF23" s="87" t="s">
        <v>254</v>
      </c>
      <c r="AG23" s="95" t="s">
        <v>255</v>
      </c>
    </row>
    <row r="24" spans="1:33" x14ac:dyDescent="0.25">
      <c r="A24" s="6">
        <v>15</v>
      </c>
      <c r="B24" s="12"/>
      <c r="C24" s="7"/>
      <c r="D24" s="7"/>
      <c r="E24" s="12"/>
      <c r="F24" s="8"/>
      <c r="G24" s="9"/>
      <c r="H24" s="1"/>
      <c r="I24" s="101" t="str">
        <f t="shared" si="0"/>
        <v/>
      </c>
      <c r="J24" s="101" t="str">
        <f t="shared" si="1"/>
        <v/>
      </c>
      <c r="K24" s="10"/>
      <c r="L24" s="100" t="str">
        <f t="shared" si="2"/>
        <v/>
      </c>
      <c r="M24" s="11"/>
      <c r="N24" s="11"/>
      <c r="O24" s="6"/>
      <c r="P24" s="22"/>
      <c r="X24" s="26" t="s">
        <v>49</v>
      </c>
      <c r="AB24" s="35">
        <v>46</v>
      </c>
      <c r="AC24" s="36" t="s">
        <v>132</v>
      </c>
      <c r="AE24" s="86">
        <v>17</v>
      </c>
      <c r="AF24" s="87" t="s">
        <v>256</v>
      </c>
      <c r="AG24" s="95" t="s">
        <v>257</v>
      </c>
    </row>
    <row r="25" spans="1:33" x14ac:dyDescent="0.25">
      <c r="A25" s="6">
        <v>16</v>
      </c>
      <c r="B25" s="12"/>
      <c r="C25" s="7"/>
      <c r="D25" s="7"/>
      <c r="E25" s="12"/>
      <c r="F25" s="8"/>
      <c r="G25" s="9"/>
      <c r="H25" s="1"/>
      <c r="I25" s="101" t="str">
        <f t="shared" si="0"/>
        <v/>
      </c>
      <c r="J25" s="101" t="str">
        <f t="shared" si="1"/>
        <v/>
      </c>
      <c r="K25" s="10"/>
      <c r="L25" s="100" t="str">
        <f t="shared" si="2"/>
        <v/>
      </c>
      <c r="M25" s="11"/>
      <c r="N25" s="11"/>
      <c r="O25" s="6"/>
      <c r="P25" s="22"/>
      <c r="X25" s="26" t="s">
        <v>48</v>
      </c>
      <c r="AB25" s="35">
        <v>47</v>
      </c>
      <c r="AC25" s="36" t="s">
        <v>133</v>
      </c>
      <c r="AE25" s="86">
        <v>18</v>
      </c>
      <c r="AF25" s="87" t="s">
        <v>258</v>
      </c>
      <c r="AG25" s="95" t="s">
        <v>259</v>
      </c>
    </row>
    <row r="26" spans="1:33" x14ac:dyDescent="0.25">
      <c r="A26" s="6">
        <v>17</v>
      </c>
      <c r="B26" s="12"/>
      <c r="C26" s="7"/>
      <c r="D26" s="7"/>
      <c r="E26" s="12"/>
      <c r="F26" s="8"/>
      <c r="G26" s="9"/>
      <c r="H26" s="1"/>
      <c r="I26" s="101" t="str">
        <f t="shared" si="0"/>
        <v/>
      </c>
      <c r="J26" s="101" t="str">
        <f t="shared" si="1"/>
        <v/>
      </c>
      <c r="K26" s="10"/>
      <c r="L26" s="100" t="str">
        <f t="shared" si="2"/>
        <v/>
      </c>
      <c r="M26" s="11"/>
      <c r="N26" s="11"/>
      <c r="O26" s="6"/>
      <c r="P26" s="22"/>
      <c r="X26" s="26" t="s">
        <v>47</v>
      </c>
      <c r="AB26" s="35">
        <v>48</v>
      </c>
      <c r="AC26" s="36" t="s">
        <v>134</v>
      </c>
      <c r="AE26" s="86">
        <v>19</v>
      </c>
      <c r="AF26" s="88" t="s">
        <v>260</v>
      </c>
      <c r="AG26" s="95" t="s">
        <v>261</v>
      </c>
    </row>
    <row r="27" spans="1:33" x14ac:dyDescent="0.25">
      <c r="A27" s="6">
        <v>18</v>
      </c>
      <c r="B27" s="12"/>
      <c r="C27" s="7"/>
      <c r="D27" s="7"/>
      <c r="E27" s="12"/>
      <c r="F27" s="8"/>
      <c r="G27" s="9"/>
      <c r="H27" s="1"/>
      <c r="I27" s="101" t="str">
        <f t="shared" si="0"/>
        <v/>
      </c>
      <c r="J27" s="101" t="str">
        <f t="shared" si="1"/>
        <v/>
      </c>
      <c r="K27" s="10"/>
      <c r="L27" s="100" t="str">
        <f t="shared" si="2"/>
        <v/>
      </c>
      <c r="M27" s="11"/>
      <c r="N27" s="11"/>
      <c r="O27" s="6"/>
      <c r="P27" s="22"/>
      <c r="X27" s="26" t="s">
        <v>51</v>
      </c>
      <c r="AB27" s="35">
        <v>49</v>
      </c>
      <c r="AC27" s="36" t="s">
        <v>135</v>
      </c>
      <c r="AE27" s="86">
        <v>20</v>
      </c>
      <c r="AF27" s="87" t="s">
        <v>262</v>
      </c>
      <c r="AG27" s="95" t="s">
        <v>263</v>
      </c>
    </row>
    <row r="28" spans="1:33" ht="30" x14ac:dyDescent="0.25">
      <c r="A28" s="6">
        <v>19</v>
      </c>
      <c r="B28" s="12"/>
      <c r="C28" s="7"/>
      <c r="D28" s="7"/>
      <c r="E28" s="12"/>
      <c r="F28" s="8"/>
      <c r="G28" s="9"/>
      <c r="H28" s="1"/>
      <c r="I28" s="101" t="str">
        <f t="shared" si="0"/>
        <v/>
      </c>
      <c r="J28" s="101" t="str">
        <f t="shared" si="1"/>
        <v/>
      </c>
      <c r="K28" s="10"/>
      <c r="L28" s="100" t="str">
        <f t="shared" si="2"/>
        <v/>
      </c>
      <c r="M28" s="11"/>
      <c r="N28" s="11"/>
      <c r="O28" s="6"/>
      <c r="P28" s="22"/>
      <c r="X28" s="26" t="s">
        <v>65</v>
      </c>
      <c r="AB28" s="35">
        <v>50</v>
      </c>
      <c r="AC28" s="36" t="s">
        <v>136</v>
      </c>
      <c r="AE28" s="86">
        <v>21</v>
      </c>
      <c r="AF28" s="89">
        <v>21</v>
      </c>
      <c r="AG28" s="95" t="s">
        <v>264</v>
      </c>
    </row>
    <row r="29" spans="1:33" ht="21.75" customHeight="1" x14ac:dyDescent="0.25">
      <c r="A29" s="6">
        <v>21</v>
      </c>
      <c r="B29" s="12"/>
      <c r="C29" s="7"/>
      <c r="D29" s="7"/>
      <c r="E29" s="12"/>
      <c r="F29" s="8"/>
      <c r="G29" s="9"/>
      <c r="H29" s="1"/>
      <c r="I29" s="101" t="str">
        <f t="shared" si="0"/>
        <v/>
      </c>
      <c r="J29" s="101" t="str">
        <f t="shared" si="1"/>
        <v/>
      </c>
      <c r="K29" s="10"/>
      <c r="L29" s="100" t="str">
        <f t="shared" si="2"/>
        <v/>
      </c>
      <c r="M29" s="11"/>
      <c r="N29" s="11"/>
      <c r="O29" s="6"/>
      <c r="P29" s="22"/>
      <c r="AB29" s="37">
        <v>51</v>
      </c>
      <c r="AC29" s="36" t="s">
        <v>137</v>
      </c>
      <c r="AE29" s="86">
        <v>22</v>
      </c>
      <c r="AF29" s="89">
        <v>22</v>
      </c>
      <c r="AG29" s="95" t="s">
        <v>265</v>
      </c>
    </row>
    <row r="30" spans="1:33" x14ac:dyDescent="0.25">
      <c r="A30" s="6">
        <v>21</v>
      </c>
      <c r="B30" s="12"/>
      <c r="C30" s="7"/>
      <c r="D30" s="7"/>
      <c r="E30" s="12"/>
      <c r="F30" s="8"/>
      <c r="G30" s="9"/>
      <c r="H30" s="1"/>
      <c r="I30" s="101" t="str">
        <f t="shared" si="0"/>
        <v/>
      </c>
      <c r="J30" s="101" t="str">
        <f t="shared" si="1"/>
        <v/>
      </c>
      <c r="K30" s="10"/>
      <c r="L30" s="100" t="str">
        <f t="shared" si="2"/>
        <v/>
      </c>
      <c r="M30" s="11"/>
      <c r="N30" s="11"/>
      <c r="O30" s="6"/>
      <c r="P30" s="22"/>
      <c r="S30" s="26" t="s">
        <v>164</v>
      </c>
      <c r="AB30" s="37">
        <v>52</v>
      </c>
      <c r="AC30" s="36" t="s">
        <v>138</v>
      </c>
      <c r="AE30" s="86">
        <v>23</v>
      </c>
      <c r="AF30" s="89">
        <v>120</v>
      </c>
      <c r="AG30" s="95" t="s">
        <v>266</v>
      </c>
    </row>
    <row r="31" spans="1:33" ht="15.75" thickBot="1" x14ac:dyDescent="0.3">
      <c r="A31" s="6">
        <v>22</v>
      </c>
      <c r="B31" s="12"/>
      <c r="C31" s="7"/>
      <c r="D31" s="7"/>
      <c r="E31" s="12"/>
      <c r="F31" s="8"/>
      <c r="G31" s="9"/>
      <c r="H31" s="1"/>
      <c r="I31" s="101" t="str">
        <f t="shared" si="0"/>
        <v/>
      </c>
      <c r="J31" s="101" t="str">
        <f t="shared" si="1"/>
        <v/>
      </c>
      <c r="K31" s="10"/>
      <c r="L31" s="100" t="str">
        <f t="shared" si="2"/>
        <v/>
      </c>
      <c r="M31" s="11"/>
      <c r="N31" s="11"/>
      <c r="O31" s="6"/>
      <c r="P31" s="22"/>
      <c r="S31" s="26" t="s">
        <v>161</v>
      </c>
      <c r="AB31" s="37">
        <v>53</v>
      </c>
      <c r="AC31" s="36" t="s">
        <v>139</v>
      </c>
      <c r="AE31" s="90">
        <v>24</v>
      </c>
      <c r="AF31" s="91" t="s">
        <v>267</v>
      </c>
      <c r="AG31" s="96" t="s">
        <v>268</v>
      </c>
    </row>
    <row r="32" spans="1:33" ht="30" x14ac:dyDescent="0.25">
      <c r="A32" s="6">
        <v>23</v>
      </c>
      <c r="B32" s="12"/>
      <c r="C32" s="7"/>
      <c r="D32" s="7"/>
      <c r="E32" s="12"/>
      <c r="F32" s="8"/>
      <c r="G32" s="9"/>
      <c r="H32" s="1"/>
      <c r="I32" s="101" t="str">
        <f t="shared" si="0"/>
        <v/>
      </c>
      <c r="J32" s="101" t="str">
        <f t="shared" si="1"/>
        <v/>
      </c>
      <c r="K32" s="10"/>
      <c r="L32" s="100" t="str">
        <f t="shared" si="2"/>
        <v/>
      </c>
      <c r="M32" s="11"/>
      <c r="N32" s="11"/>
      <c r="O32" s="6"/>
      <c r="P32" s="22"/>
      <c r="S32" s="26" t="s">
        <v>162</v>
      </c>
      <c r="AB32" s="37">
        <v>54</v>
      </c>
      <c r="AC32" s="36" t="s">
        <v>140</v>
      </c>
    </row>
    <row r="33" spans="1:33" x14ac:dyDescent="0.25">
      <c r="A33" s="6">
        <v>24</v>
      </c>
      <c r="B33" s="12"/>
      <c r="C33" s="7"/>
      <c r="D33" s="7"/>
      <c r="E33" s="12"/>
      <c r="F33" s="8"/>
      <c r="G33" s="9"/>
      <c r="H33" s="1"/>
      <c r="I33" s="101" t="str">
        <f t="shared" si="0"/>
        <v/>
      </c>
      <c r="J33" s="101" t="str">
        <f t="shared" si="1"/>
        <v/>
      </c>
      <c r="K33" s="10"/>
      <c r="L33" s="100" t="str">
        <f t="shared" si="2"/>
        <v/>
      </c>
      <c r="M33" s="11"/>
      <c r="N33" s="11"/>
      <c r="O33" s="6"/>
      <c r="P33" s="22"/>
      <c r="AB33" s="37">
        <v>55</v>
      </c>
      <c r="AC33" s="36" t="s">
        <v>141</v>
      </c>
    </row>
    <row r="34" spans="1:33" x14ac:dyDescent="0.25">
      <c r="A34" s="6">
        <v>25</v>
      </c>
      <c r="B34" s="12"/>
      <c r="C34" s="7"/>
      <c r="D34" s="7"/>
      <c r="E34" s="12"/>
      <c r="F34" s="8"/>
      <c r="G34" s="9"/>
      <c r="H34" s="1"/>
      <c r="I34" s="101" t="str">
        <f t="shared" si="0"/>
        <v/>
      </c>
      <c r="J34" s="101" t="str">
        <f t="shared" si="1"/>
        <v/>
      </c>
      <c r="K34" s="10"/>
      <c r="L34" s="100" t="str">
        <f t="shared" si="2"/>
        <v/>
      </c>
      <c r="M34" s="11"/>
      <c r="N34" s="11"/>
      <c r="O34" s="6"/>
      <c r="P34" s="22"/>
      <c r="AB34" s="37">
        <v>56</v>
      </c>
      <c r="AC34" s="36" t="s">
        <v>142</v>
      </c>
    </row>
    <row r="35" spans="1:33" s="26" customFormat="1" x14ac:dyDescent="0.25">
      <c r="A35" s="30" t="s">
        <v>61</v>
      </c>
      <c r="B35" s="23" t="s">
        <v>62</v>
      </c>
      <c r="C35" s="23"/>
      <c r="D35" s="23"/>
      <c r="E35" s="23"/>
      <c r="F35" s="23"/>
      <c r="G35" s="23"/>
      <c r="H35" s="23"/>
      <c r="I35" s="81"/>
      <c r="J35" s="81"/>
      <c r="K35" s="32"/>
      <c r="L35" s="23"/>
      <c r="M35" s="23"/>
      <c r="N35" s="23"/>
      <c r="O35" s="23"/>
      <c r="P35" s="21"/>
      <c r="AB35" s="37">
        <v>57</v>
      </c>
      <c r="AC35" s="36" t="s">
        <v>143</v>
      </c>
      <c r="AG35" s="44"/>
    </row>
    <row r="36" spans="1:33" x14ac:dyDescent="0.25">
      <c r="A36" s="6">
        <v>1</v>
      </c>
      <c r="B36" s="7"/>
      <c r="C36" s="7"/>
      <c r="D36" s="7"/>
      <c r="E36" s="8"/>
      <c r="F36" s="8"/>
      <c r="G36" s="9"/>
      <c r="H36" s="1"/>
      <c r="I36" s="101" t="str">
        <f t="shared" ref="I36" si="5">IF($P$3="НЕ",F36*H36,"")</f>
        <v/>
      </c>
      <c r="J36" s="101" t="str">
        <f t="shared" ref="J36" si="6">IF($P$3="ДА", F36*H36*1.2,"")</f>
        <v/>
      </c>
      <c r="K36" s="10"/>
      <c r="L36" s="100" t="str">
        <f>+IF(K36="","",IF(J36="",I36*K36,J36*K36))</f>
        <v/>
      </c>
      <c r="M36" s="11"/>
      <c r="N36" s="11"/>
      <c r="O36" s="6"/>
      <c r="P36" s="22"/>
      <c r="AB36" s="37">
        <v>58</v>
      </c>
      <c r="AC36" s="36" t="s">
        <v>144</v>
      </c>
    </row>
    <row r="37" spans="1:33" ht="30" x14ac:dyDescent="0.25">
      <c r="A37" s="6">
        <v>2</v>
      </c>
      <c r="B37" s="12"/>
      <c r="C37" s="7"/>
      <c r="D37" s="7"/>
      <c r="E37" s="12"/>
      <c r="F37" s="8"/>
      <c r="G37" s="9"/>
      <c r="H37" s="1"/>
      <c r="I37" s="101" t="str">
        <f t="shared" ref="I37:I60" si="7">IF($P$3="НЕ",F37*H37,"")</f>
        <v/>
      </c>
      <c r="J37" s="101" t="str">
        <f t="shared" ref="J37:J60" si="8">IF($P$3="ДА", F37*H37*1.2,"")</f>
        <v/>
      </c>
      <c r="K37" s="10"/>
      <c r="L37" s="100" t="str">
        <f t="shared" ref="L37:L60" si="9">+IF(K37="","",IF(J37="",I37*K37,J37*K37))</f>
        <v/>
      </c>
      <c r="M37" s="11"/>
      <c r="N37" s="11"/>
      <c r="O37" s="6"/>
      <c r="P37" s="22"/>
      <c r="AB37" s="37">
        <v>59</v>
      </c>
      <c r="AC37" s="36" t="s">
        <v>145</v>
      </c>
    </row>
    <row r="38" spans="1:33" ht="20.25" customHeight="1" x14ac:dyDescent="0.25">
      <c r="A38" s="6">
        <v>3</v>
      </c>
      <c r="B38" s="12"/>
      <c r="C38" s="7"/>
      <c r="D38" s="7"/>
      <c r="E38" s="12"/>
      <c r="F38" s="8"/>
      <c r="G38" s="9"/>
      <c r="H38" s="1"/>
      <c r="I38" s="101" t="str">
        <f t="shared" si="7"/>
        <v/>
      </c>
      <c r="J38" s="101" t="str">
        <f t="shared" si="8"/>
        <v/>
      </c>
      <c r="K38" s="10"/>
      <c r="L38" s="100" t="str">
        <f t="shared" si="9"/>
        <v/>
      </c>
      <c r="M38" s="11"/>
      <c r="N38" s="11"/>
      <c r="O38" s="6"/>
      <c r="P38" s="22"/>
      <c r="AB38" s="37">
        <v>60</v>
      </c>
      <c r="AC38" s="51" t="s">
        <v>146</v>
      </c>
    </row>
    <row r="39" spans="1:33" x14ac:dyDescent="0.25">
      <c r="A39" s="6">
        <v>4</v>
      </c>
      <c r="B39" s="12"/>
      <c r="C39" s="7"/>
      <c r="D39" s="7"/>
      <c r="E39" s="12"/>
      <c r="F39" s="8"/>
      <c r="G39" s="9"/>
      <c r="H39" s="1"/>
      <c r="I39" s="101" t="str">
        <f t="shared" si="7"/>
        <v/>
      </c>
      <c r="J39" s="101" t="str">
        <f t="shared" si="8"/>
        <v/>
      </c>
      <c r="K39" s="10"/>
      <c r="L39" s="100" t="str">
        <f t="shared" si="9"/>
        <v/>
      </c>
      <c r="M39" s="11"/>
      <c r="N39" s="11"/>
      <c r="O39" s="6"/>
      <c r="P39" s="22"/>
      <c r="AB39" s="37">
        <v>61</v>
      </c>
      <c r="AC39" s="51" t="s">
        <v>147</v>
      </c>
    </row>
    <row r="40" spans="1:33" x14ac:dyDescent="0.25">
      <c r="A40" s="6">
        <v>5</v>
      </c>
      <c r="B40" s="12"/>
      <c r="C40" s="7"/>
      <c r="D40" s="7"/>
      <c r="E40" s="12"/>
      <c r="F40" s="13"/>
      <c r="G40" s="9"/>
      <c r="H40" s="1"/>
      <c r="I40" s="101" t="str">
        <f t="shared" si="7"/>
        <v/>
      </c>
      <c r="J40" s="101" t="str">
        <f t="shared" si="8"/>
        <v/>
      </c>
      <c r="K40" s="10"/>
      <c r="L40" s="100" t="str">
        <f t="shared" si="9"/>
        <v/>
      </c>
      <c r="M40" s="11"/>
      <c r="N40" s="11"/>
      <c r="O40" s="6"/>
      <c r="P40" s="22"/>
      <c r="AB40" s="37">
        <v>62</v>
      </c>
      <c r="AC40" s="36" t="s">
        <v>148</v>
      </c>
    </row>
    <row r="41" spans="1:33" ht="30" x14ac:dyDescent="0.25">
      <c r="A41" s="6">
        <v>6</v>
      </c>
      <c r="B41" s="12"/>
      <c r="C41" s="7"/>
      <c r="D41" s="7"/>
      <c r="E41" s="12"/>
      <c r="F41" s="8"/>
      <c r="G41" s="9"/>
      <c r="H41" s="1"/>
      <c r="I41" s="101" t="str">
        <f t="shared" si="7"/>
        <v/>
      </c>
      <c r="J41" s="101" t="str">
        <f t="shared" si="8"/>
        <v/>
      </c>
      <c r="K41" s="10"/>
      <c r="L41" s="100" t="str">
        <f t="shared" si="9"/>
        <v/>
      </c>
      <c r="M41" s="11"/>
      <c r="N41" s="11"/>
      <c r="O41" s="6"/>
      <c r="P41" s="22"/>
      <c r="AB41" s="37">
        <v>63</v>
      </c>
      <c r="AC41" s="36" t="s">
        <v>149</v>
      </c>
    </row>
    <row r="42" spans="1:33" ht="15" customHeight="1" x14ac:dyDescent="0.25">
      <c r="A42" s="6">
        <v>7</v>
      </c>
      <c r="B42" s="12"/>
      <c r="C42" s="7"/>
      <c r="D42" s="7"/>
      <c r="E42" s="12"/>
      <c r="F42" s="8"/>
      <c r="G42" s="9"/>
      <c r="H42" s="1"/>
      <c r="I42" s="101" t="str">
        <f t="shared" si="7"/>
        <v/>
      </c>
      <c r="J42" s="101" t="str">
        <f t="shared" si="8"/>
        <v/>
      </c>
      <c r="K42" s="10"/>
      <c r="L42" s="100" t="str">
        <f t="shared" si="9"/>
        <v/>
      </c>
      <c r="M42" s="11"/>
      <c r="N42" s="11"/>
      <c r="O42" s="6"/>
      <c r="P42" s="22"/>
      <c r="AB42" s="37">
        <v>64</v>
      </c>
      <c r="AC42" s="36" t="s">
        <v>150</v>
      </c>
    </row>
    <row r="43" spans="1:33" x14ac:dyDescent="0.25">
      <c r="A43" s="6">
        <v>8</v>
      </c>
      <c r="B43" s="12"/>
      <c r="C43" s="7"/>
      <c r="D43" s="7"/>
      <c r="E43" s="12"/>
      <c r="F43" s="8"/>
      <c r="G43" s="9"/>
      <c r="H43" s="1"/>
      <c r="I43" s="101" t="str">
        <f t="shared" si="7"/>
        <v/>
      </c>
      <c r="J43" s="101" t="str">
        <f t="shared" si="8"/>
        <v/>
      </c>
      <c r="K43" s="10"/>
      <c r="L43" s="100" t="str">
        <f t="shared" si="9"/>
        <v/>
      </c>
      <c r="M43" s="11"/>
      <c r="N43" s="11"/>
      <c r="O43" s="6"/>
      <c r="P43" s="22"/>
      <c r="AB43" s="37">
        <v>65</v>
      </c>
      <c r="AC43" s="36" t="s">
        <v>151</v>
      </c>
    </row>
    <row r="44" spans="1:33" x14ac:dyDescent="0.25">
      <c r="A44" s="6">
        <v>9</v>
      </c>
      <c r="B44" s="12"/>
      <c r="C44" s="7"/>
      <c r="D44" s="7"/>
      <c r="E44" s="12"/>
      <c r="F44" s="8"/>
      <c r="G44" s="9"/>
      <c r="H44" s="1"/>
      <c r="I44" s="101" t="str">
        <f t="shared" si="7"/>
        <v/>
      </c>
      <c r="J44" s="101" t="str">
        <f t="shared" si="8"/>
        <v/>
      </c>
      <c r="K44" s="10"/>
      <c r="L44" s="100" t="str">
        <f t="shared" si="9"/>
        <v/>
      </c>
      <c r="M44" s="11"/>
      <c r="N44" s="11"/>
      <c r="O44" s="6"/>
      <c r="P44" s="22"/>
      <c r="AB44" s="37">
        <v>66</v>
      </c>
      <c r="AC44" s="36" t="s">
        <v>152</v>
      </c>
    </row>
    <row r="45" spans="1:33" x14ac:dyDescent="0.25">
      <c r="A45" s="6">
        <v>10</v>
      </c>
      <c r="B45" s="12"/>
      <c r="C45" s="7"/>
      <c r="D45" s="7"/>
      <c r="E45" s="12"/>
      <c r="F45" s="8"/>
      <c r="G45" s="9"/>
      <c r="H45" s="1"/>
      <c r="I45" s="101" t="str">
        <f t="shared" si="7"/>
        <v/>
      </c>
      <c r="J45" s="101" t="str">
        <f t="shared" si="8"/>
        <v/>
      </c>
      <c r="K45" s="10"/>
      <c r="L45" s="100" t="str">
        <f t="shared" si="9"/>
        <v/>
      </c>
      <c r="M45" s="11"/>
      <c r="N45" s="11"/>
      <c r="O45" s="6"/>
      <c r="P45" s="22"/>
      <c r="AB45" s="37">
        <v>67</v>
      </c>
      <c r="AC45" s="36" t="s">
        <v>153</v>
      </c>
    </row>
    <row r="46" spans="1:33" x14ac:dyDescent="0.25">
      <c r="A46" s="6">
        <v>11</v>
      </c>
      <c r="B46" s="12"/>
      <c r="C46" s="7"/>
      <c r="D46" s="7"/>
      <c r="E46" s="12"/>
      <c r="F46" s="8"/>
      <c r="G46" s="9"/>
      <c r="H46" s="1"/>
      <c r="I46" s="101" t="str">
        <f t="shared" si="7"/>
        <v/>
      </c>
      <c r="J46" s="101" t="str">
        <f t="shared" si="8"/>
        <v/>
      </c>
      <c r="K46" s="10"/>
      <c r="L46" s="100" t="str">
        <f t="shared" si="9"/>
        <v/>
      </c>
      <c r="M46" s="11"/>
      <c r="N46" s="11"/>
      <c r="O46" s="6"/>
      <c r="P46" s="22"/>
      <c r="AB46" s="37">
        <v>68</v>
      </c>
      <c r="AC46" s="36" t="s">
        <v>154</v>
      </c>
    </row>
    <row r="47" spans="1:33" x14ac:dyDescent="0.25">
      <c r="A47" s="6">
        <v>12</v>
      </c>
      <c r="B47" s="12"/>
      <c r="C47" s="7"/>
      <c r="D47" s="7"/>
      <c r="E47" s="12"/>
      <c r="F47" s="8"/>
      <c r="G47" s="9"/>
      <c r="H47" s="1"/>
      <c r="I47" s="101" t="str">
        <f t="shared" si="7"/>
        <v/>
      </c>
      <c r="J47" s="101" t="str">
        <f t="shared" si="8"/>
        <v/>
      </c>
      <c r="K47" s="10"/>
      <c r="L47" s="100" t="str">
        <f t="shared" si="9"/>
        <v/>
      </c>
      <c r="M47" s="11"/>
      <c r="N47" s="11"/>
      <c r="O47" s="6"/>
      <c r="P47" s="22"/>
      <c r="AB47" s="35">
        <v>69</v>
      </c>
      <c r="AC47" s="31" t="s">
        <v>155</v>
      </c>
    </row>
    <row r="48" spans="1:33" x14ac:dyDescent="0.25">
      <c r="A48" s="6">
        <v>13</v>
      </c>
      <c r="B48" s="12"/>
      <c r="C48" s="7"/>
      <c r="D48" s="7"/>
      <c r="E48" s="12"/>
      <c r="F48" s="8"/>
      <c r="G48" s="9"/>
      <c r="H48" s="1"/>
      <c r="I48" s="101" t="str">
        <f t="shared" si="7"/>
        <v/>
      </c>
      <c r="J48" s="101" t="str">
        <f t="shared" si="8"/>
        <v/>
      </c>
      <c r="K48" s="10"/>
      <c r="L48" s="100" t="str">
        <f t="shared" si="9"/>
        <v/>
      </c>
      <c r="M48" s="11"/>
      <c r="N48" s="11"/>
      <c r="O48" s="6"/>
      <c r="P48" s="22"/>
      <c r="AB48" s="102">
        <v>70</v>
      </c>
      <c r="AC48" s="103" t="s">
        <v>275</v>
      </c>
    </row>
    <row r="49" spans="1:33" x14ac:dyDescent="0.25">
      <c r="A49" s="6">
        <v>14</v>
      </c>
      <c r="B49" s="12"/>
      <c r="C49" s="7"/>
      <c r="D49" s="7"/>
      <c r="E49" s="12"/>
      <c r="F49" s="8"/>
      <c r="G49" s="9"/>
      <c r="H49" s="1"/>
      <c r="I49" s="101" t="str">
        <f t="shared" si="7"/>
        <v/>
      </c>
      <c r="J49" s="101" t="str">
        <f t="shared" si="8"/>
        <v/>
      </c>
      <c r="K49" s="10"/>
      <c r="L49" s="100" t="str">
        <f t="shared" si="9"/>
        <v/>
      </c>
      <c r="M49" s="11"/>
      <c r="N49" s="11"/>
      <c r="O49" s="6"/>
      <c r="P49" s="22"/>
      <c r="AB49" s="102">
        <v>71</v>
      </c>
      <c r="AC49" s="103" t="s">
        <v>276</v>
      </c>
    </row>
    <row r="50" spans="1:33" x14ac:dyDescent="0.25">
      <c r="A50" s="6">
        <v>15</v>
      </c>
      <c r="B50" s="12"/>
      <c r="C50" s="7"/>
      <c r="D50" s="7"/>
      <c r="E50" s="12"/>
      <c r="F50" s="8"/>
      <c r="G50" s="9"/>
      <c r="H50" s="1"/>
      <c r="I50" s="101" t="str">
        <f t="shared" si="7"/>
        <v/>
      </c>
      <c r="J50" s="101" t="str">
        <f t="shared" si="8"/>
        <v/>
      </c>
      <c r="K50" s="10"/>
      <c r="L50" s="100" t="str">
        <f t="shared" si="9"/>
        <v/>
      </c>
      <c r="M50" s="11"/>
      <c r="N50" s="11"/>
      <c r="O50" s="6"/>
      <c r="P50" s="22"/>
      <c r="AB50" s="102">
        <v>72</v>
      </c>
      <c r="AC50" s="103" t="s">
        <v>277</v>
      </c>
    </row>
    <row r="51" spans="1:33" x14ac:dyDescent="0.25">
      <c r="A51" s="6">
        <v>16</v>
      </c>
      <c r="B51" s="12"/>
      <c r="C51" s="7"/>
      <c r="D51" s="7"/>
      <c r="E51" s="12"/>
      <c r="F51" s="8"/>
      <c r="G51" s="9"/>
      <c r="H51" s="1"/>
      <c r="I51" s="101" t="str">
        <f t="shared" si="7"/>
        <v/>
      </c>
      <c r="J51" s="101" t="str">
        <f t="shared" si="8"/>
        <v/>
      </c>
      <c r="K51" s="10"/>
      <c r="L51" s="100" t="str">
        <f t="shared" si="9"/>
        <v/>
      </c>
      <c r="M51" s="11"/>
      <c r="N51" s="11"/>
      <c r="O51" s="6"/>
      <c r="P51" s="22"/>
      <c r="AB51" s="102">
        <v>73</v>
      </c>
      <c r="AC51" s="103" t="s">
        <v>278</v>
      </c>
    </row>
    <row r="52" spans="1:33" x14ac:dyDescent="0.25">
      <c r="A52" s="6">
        <v>17</v>
      </c>
      <c r="B52" s="12"/>
      <c r="C52" s="7"/>
      <c r="D52" s="7"/>
      <c r="E52" s="12"/>
      <c r="F52" s="8"/>
      <c r="G52" s="9"/>
      <c r="H52" s="1"/>
      <c r="I52" s="101" t="str">
        <f t="shared" si="7"/>
        <v/>
      </c>
      <c r="J52" s="101" t="str">
        <f t="shared" si="8"/>
        <v/>
      </c>
      <c r="K52" s="10"/>
      <c r="L52" s="100" t="str">
        <f t="shared" si="9"/>
        <v/>
      </c>
      <c r="M52" s="11"/>
      <c r="N52" s="11"/>
      <c r="O52" s="6"/>
      <c r="P52" s="22"/>
      <c r="AB52" s="102">
        <v>74</v>
      </c>
      <c r="AC52" s="103" t="s">
        <v>279</v>
      </c>
    </row>
    <row r="53" spans="1:33" x14ac:dyDescent="0.25">
      <c r="A53" s="6">
        <v>18</v>
      </c>
      <c r="B53" s="12"/>
      <c r="C53" s="7"/>
      <c r="D53" s="7"/>
      <c r="E53" s="12"/>
      <c r="F53" s="8"/>
      <c r="G53" s="9"/>
      <c r="H53" s="1"/>
      <c r="I53" s="101" t="str">
        <f t="shared" si="7"/>
        <v/>
      </c>
      <c r="J53" s="101" t="str">
        <f t="shared" si="8"/>
        <v/>
      </c>
      <c r="K53" s="10"/>
      <c r="L53" s="100" t="str">
        <f t="shared" si="9"/>
        <v/>
      </c>
      <c r="M53" s="11"/>
      <c r="N53" s="11"/>
      <c r="O53" s="6"/>
      <c r="P53" s="22"/>
      <c r="AB53" s="102">
        <v>75</v>
      </c>
      <c r="AC53" s="103" t="s">
        <v>280</v>
      </c>
    </row>
    <row r="54" spans="1:33" x14ac:dyDescent="0.25">
      <c r="A54" s="6">
        <v>19</v>
      </c>
      <c r="B54" s="12"/>
      <c r="C54" s="7"/>
      <c r="D54" s="7"/>
      <c r="E54" s="12"/>
      <c r="F54" s="8"/>
      <c r="G54" s="9"/>
      <c r="H54" s="1"/>
      <c r="I54" s="101" t="str">
        <f t="shared" si="7"/>
        <v/>
      </c>
      <c r="J54" s="101" t="str">
        <f t="shared" si="8"/>
        <v/>
      </c>
      <c r="K54" s="10"/>
      <c r="L54" s="100" t="str">
        <f t="shared" si="9"/>
        <v/>
      </c>
      <c r="M54" s="11"/>
      <c r="N54" s="11"/>
      <c r="O54" s="6"/>
      <c r="P54" s="22"/>
      <c r="AB54" s="102">
        <v>76</v>
      </c>
      <c r="AC54" s="103" t="s">
        <v>281</v>
      </c>
    </row>
    <row r="55" spans="1:33" x14ac:dyDescent="0.25">
      <c r="A55" s="6">
        <v>21</v>
      </c>
      <c r="B55" s="12"/>
      <c r="C55" s="7"/>
      <c r="D55" s="7"/>
      <c r="E55" s="12"/>
      <c r="F55" s="8"/>
      <c r="G55" s="9"/>
      <c r="H55" s="1"/>
      <c r="I55" s="101" t="str">
        <f t="shared" si="7"/>
        <v/>
      </c>
      <c r="J55" s="101" t="str">
        <f t="shared" si="8"/>
        <v/>
      </c>
      <c r="K55" s="10"/>
      <c r="L55" s="100" t="str">
        <f t="shared" si="9"/>
        <v/>
      </c>
      <c r="M55" s="11"/>
      <c r="N55" s="11"/>
      <c r="O55" s="6"/>
      <c r="P55" s="22"/>
      <c r="AB55" s="102">
        <v>77</v>
      </c>
      <c r="AC55" s="103" t="s">
        <v>282</v>
      </c>
    </row>
    <row r="56" spans="1:33" x14ac:dyDescent="0.25">
      <c r="A56" s="6">
        <v>21</v>
      </c>
      <c r="B56" s="12"/>
      <c r="C56" s="7"/>
      <c r="D56" s="7"/>
      <c r="E56" s="12"/>
      <c r="F56" s="8"/>
      <c r="G56" s="9"/>
      <c r="H56" s="1"/>
      <c r="I56" s="101" t="str">
        <f t="shared" si="7"/>
        <v/>
      </c>
      <c r="J56" s="101" t="str">
        <f t="shared" si="8"/>
        <v/>
      </c>
      <c r="K56" s="10"/>
      <c r="L56" s="100" t="str">
        <f t="shared" si="9"/>
        <v/>
      </c>
      <c r="M56" s="11"/>
      <c r="N56" s="11"/>
      <c r="O56" s="6"/>
      <c r="P56" s="22"/>
      <c r="AB56" s="102">
        <v>78</v>
      </c>
      <c r="AC56" s="103" t="s">
        <v>283</v>
      </c>
    </row>
    <row r="57" spans="1:33" ht="30" x14ac:dyDescent="0.25">
      <c r="A57" s="6">
        <v>22</v>
      </c>
      <c r="B57" s="12"/>
      <c r="C57" s="7"/>
      <c r="D57" s="7"/>
      <c r="E57" s="12"/>
      <c r="F57" s="8"/>
      <c r="G57" s="9"/>
      <c r="H57" s="1"/>
      <c r="I57" s="101" t="str">
        <f t="shared" si="7"/>
        <v/>
      </c>
      <c r="J57" s="101" t="str">
        <f t="shared" si="8"/>
        <v/>
      </c>
      <c r="K57" s="10"/>
      <c r="L57" s="100" t="str">
        <f t="shared" si="9"/>
        <v/>
      </c>
      <c r="M57" s="11"/>
      <c r="N57" s="11"/>
      <c r="O57" s="6"/>
      <c r="P57" s="22"/>
      <c r="AB57" s="104">
        <v>79</v>
      </c>
      <c r="AC57" s="105" t="s">
        <v>284</v>
      </c>
    </row>
    <row r="58" spans="1:33" x14ac:dyDescent="0.25">
      <c r="A58" s="6">
        <v>23</v>
      </c>
      <c r="B58" s="12"/>
      <c r="C58" s="7"/>
      <c r="D58" s="7"/>
      <c r="E58" s="12"/>
      <c r="F58" s="8"/>
      <c r="G58" s="9"/>
      <c r="H58" s="1"/>
      <c r="I58" s="101" t="str">
        <f t="shared" si="7"/>
        <v/>
      </c>
      <c r="J58" s="101" t="str">
        <f t="shared" si="8"/>
        <v/>
      </c>
      <c r="K58" s="10"/>
      <c r="L58" s="100" t="str">
        <f t="shared" si="9"/>
        <v/>
      </c>
      <c r="M58" s="11"/>
      <c r="N58" s="11"/>
      <c r="O58" s="6"/>
      <c r="P58" s="22"/>
      <c r="AB58" s="104">
        <v>80</v>
      </c>
      <c r="AC58" s="105" t="s">
        <v>285</v>
      </c>
    </row>
    <row r="59" spans="1:33" x14ac:dyDescent="0.25">
      <c r="A59" s="6">
        <v>24</v>
      </c>
      <c r="B59" s="12"/>
      <c r="C59" s="7"/>
      <c r="D59" s="7"/>
      <c r="E59" s="12"/>
      <c r="F59" s="8"/>
      <c r="G59" s="9"/>
      <c r="H59" s="1"/>
      <c r="I59" s="101" t="str">
        <f t="shared" si="7"/>
        <v/>
      </c>
      <c r="J59" s="101" t="str">
        <f t="shared" si="8"/>
        <v/>
      </c>
      <c r="K59" s="10"/>
      <c r="L59" s="100" t="str">
        <f t="shared" si="9"/>
        <v/>
      </c>
      <c r="M59" s="11"/>
      <c r="N59" s="11"/>
      <c r="O59" s="6"/>
      <c r="P59" s="22"/>
      <c r="AB59" s="104">
        <v>81</v>
      </c>
      <c r="AC59" s="104" t="s">
        <v>286</v>
      </c>
    </row>
    <row r="60" spans="1:33" x14ac:dyDescent="0.25">
      <c r="A60" s="6">
        <v>25</v>
      </c>
      <c r="B60" s="12"/>
      <c r="C60" s="7"/>
      <c r="D60" s="7"/>
      <c r="E60" s="12"/>
      <c r="F60" s="8"/>
      <c r="G60" s="9"/>
      <c r="H60" s="1"/>
      <c r="I60" s="101" t="str">
        <f t="shared" si="7"/>
        <v/>
      </c>
      <c r="J60" s="101" t="str">
        <f t="shared" si="8"/>
        <v/>
      </c>
      <c r="K60" s="10"/>
      <c r="L60" s="100" t="str">
        <f t="shared" si="9"/>
        <v/>
      </c>
      <c r="M60" s="11"/>
      <c r="N60" s="11"/>
      <c r="O60" s="6"/>
      <c r="P60" s="22"/>
      <c r="AB60" s="104">
        <v>82</v>
      </c>
      <c r="AC60" s="104" t="s">
        <v>287</v>
      </c>
    </row>
    <row r="61" spans="1:33" s="26" customFormat="1" x14ac:dyDescent="0.25">
      <c r="A61" s="30" t="s">
        <v>7</v>
      </c>
      <c r="B61" s="23" t="s">
        <v>33</v>
      </c>
      <c r="C61" s="23"/>
      <c r="D61" s="23"/>
      <c r="E61" s="23"/>
      <c r="F61" s="23"/>
      <c r="G61" s="23"/>
      <c r="H61" s="23"/>
      <c r="I61" s="23"/>
      <c r="J61" s="23"/>
      <c r="K61" s="32"/>
      <c r="L61" s="23"/>
      <c r="M61" s="23"/>
      <c r="N61" s="23"/>
      <c r="O61" s="23"/>
      <c r="P61" s="21"/>
      <c r="AB61" s="104">
        <v>83</v>
      </c>
      <c r="AC61" s="104" t="s">
        <v>288</v>
      </c>
      <c r="AG61" s="44"/>
    </row>
    <row r="62" spans="1:33" x14ac:dyDescent="0.25">
      <c r="A62" s="14">
        <v>1</v>
      </c>
      <c r="B62" s="12"/>
      <c r="C62" s="7"/>
      <c r="D62" s="7"/>
      <c r="E62" s="112"/>
      <c r="F62" s="12"/>
      <c r="G62" s="9"/>
      <c r="H62" s="1"/>
      <c r="I62" s="101" t="str">
        <f t="shared" ref="I62" si="10">IF($P$3="НЕ",F62*H62,"")</f>
        <v/>
      </c>
      <c r="J62" s="101" t="str">
        <f t="shared" ref="J62" si="11">IF($P$3="ДА", F62*H62*1.2,"")</f>
        <v/>
      </c>
      <c r="K62" s="10"/>
      <c r="L62" s="100" t="str">
        <f t="shared" si="2"/>
        <v/>
      </c>
      <c r="M62" s="11"/>
      <c r="N62" s="11"/>
      <c r="O62" s="6"/>
      <c r="P62" s="22"/>
      <c r="AB62" s="104">
        <v>84</v>
      </c>
      <c r="AC62" s="104" t="s">
        <v>289</v>
      </c>
    </row>
    <row r="63" spans="1:33" x14ac:dyDescent="0.25">
      <c r="A63" s="14">
        <v>2</v>
      </c>
      <c r="B63" s="12"/>
      <c r="C63" s="7"/>
      <c r="D63" s="7"/>
      <c r="E63" s="112"/>
      <c r="F63" s="12"/>
      <c r="G63" s="9"/>
      <c r="H63" s="1"/>
      <c r="I63" s="101" t="str">
        <f t="shared" ref="I63:I86" si="12">IF($P$3="НЕ",F63*H63,"")</f>
        <v/>
      </c>
      <c r="J63" s="101" t="str">
        <f t="shared" ref="J63:J86" si="13">IF($P$3="ДА", F63*H63*1.2,"")</f>
        <v/>
      </c>
      <c r="K63" s="10"/>
      <c r="L63" s="100" t="str">
        <f t="shared" si="2"/>
        <v/>
      </c>
      <c r="M63" s="11"/>
      <c r="N63" s="11"/>
      <c r="O63" s="6"/>
      <c r="P63" s="22"/>
      <c r="AB63" s="104">
        <v>85</v>
      </c>
      <c r="AC63" s="104" t="s">
        <v>290</v>
      </c>
    </row>
    <row r="64" spans="1:33" x14ac:dyDescent="0.25">
      <c r="A64" s="14">
        <v>3</v>
      </c>
      <c r="B64" s="12"/>
      <c r="C64" s="7"/>
      <c r="D64" s="7"/>
      <c r="E64" s="112"/>
      <c r="F64" s="12"/>
      <c r="G64" s="9"/>
      <c r="H64" s="1"/>
      <c r="I64" s="101" t="str">
        <f t="shared" si="12"/>
        <v/>
      </c>
      <c r="J64" s="101" t="str">
        <f t="shared" si="13"/>
        <v/>
      </c>
      <c r="K64" s="10"/>
      <c r="L64" s="100" t="str">
        <f t="shared" si="2"/>
        <v/>
      </c>
      <c r="M64" s="11"/>
      <c r="N64" s="11"/>
      <c r="O64" s="6"/>
      <c r="P64" s="22"/>
      <c r="AB64" s="104">
        <v>86</v>
      </c>
      <c r="AC64" s="104" t="s">
        <v>291</v>
      </c>
    </row>
    <row r="65" spans="1:29" x14ac:dyDescent="0.25">
      <c r="A65" s="14">
        <v>4</v>
      </c>
      <c r="B65" s="12"/>
      <c r="C65" s="7"/>
      <c r="D65" s="7"/>
      <c r="E65" s="112"/>
      <c r="F65" s="12"/>
      <c r="G65" s="9"/>
      <c r="H65" s="1"/>
      <c r="I65" s="101" t="str">
        <f t="shared" si="12"/>
        <v/>
      </c>
      <c r="J65" s="101" t="str">
        <f t="shared" si="13"/>
        <v/>
      </c>
      <c r="K65" s="10"/>
      <c r="L65" s="100" t="str">
        <f t="shared" si="2"/>
        <v/>
      </c>
      <c r="M65" s="11"/>
      <c r="N65" s="11"/>
      <c r="O65" s="6"/>
      <c r="P65" s="22"/>
      <c r="AB65" s="104">
        <v>87</v>
      </c>
      <c r="AC65" s="104" t="s">
        <v>292</v>
      </c>
    </row>
    <row r="66" spans="1:29" x14ac:dyDescent="0.25">
      <c r="A66" s="14">
        <v>5</v>
      </c>
      <c r="B66" s="12"/>
      <c r="C66" s="7"/>
      <c r="D66" s="7"/>
      <c r="E66" s="112"/>
      <c r="F66" s="12"/>
      <c r="G66" s="9"/>
      <c r="H66" s="1"/>
      <c r="I66" s="101" t="str">
        <f t="shared" si="12"/>
        <v/>
      </c>
      <c r="J66" s="101" t="str">
        <f t="shared" si="13"/>
        <v/>
      </c>
      <c r="K66" s="10"/>
      <c r="L66" s="100" t="str">
        <f t="shared" si="2"/>
        <v/>
      </c>
      <c r="M66" s="11"/>
      <c r="N66" s="11"/>
      <c r="O66" s="6"/>
      <c r="P66" s="22"/>
      <c r="AB66" s="104">
        <v>88</v>
      </c>
      <c r="AC66" s="104" t="s">
        <v>293</v>
      </c>
    </row>
    <row r="67" spans="1:29" x14ac:dyDescent="0.25">
      <c r="A67" s="14">
        <v>6</v>
      </c>
      <c r="B67" s="12"/>
      <c r="C67" s="7"/>
      <c r="D67" s="7"/>
      <c r="E67" s="112"/>
      <c r="F67" s="12"/>
      <c r="G67" s="9"/>
      <c r="H67" s="1"/>
      <c r="I67" s="101" t="str">
        <f t="shared" si="12"/>
        <v/>
      </c>
      <c r="J67" s="101" t="str">
        <f t="shared" si="13"/>
        <v/>
      </c>
      <c r="K67" s="10"/>
      <c r="L67" s="100" t="str">
        <f t="shared" si="2"/>
        <v/>
      </c>
      <c r="M67" s="11"/>
      <c r="N67" s="11"/>
      <c r="O67" s="6"/>
      <c r="P67" s="22"/>
      <c r="AB67" s="104">
        <v>89</v>
      </c>
      <c r="AC67" s="104" t="s">
        <v>294</v>
      </c>
    </row>
    <row r="68" spans="1:29" x14ac:dyDescent="0.25">
      <c r="A68" s="14">
        <v>7</v>
      </c>
      <c r="B68" s="12"/>
      <c r="C68" s="7"/>
      <c r="D68" s="7"/>
      <c r="E68" s="112"/>
      <c r="F68" s="12"/>
      <c r="G68" s="9"/>
      <c r="H68" s="1"/>
      <c r="I68" s="101" t="str">
        <f t="shared" si="12"/>
        <v/>
      </c>
      <c r="J68" s="101" t="str">
        <f t="shared" si="13"/>
        <v/>
      </c>
      <c r="K68" s="10"/>
      <c r="L68" s="100" t="str">
        <f t="shared" si="2"/>
        <v/>
      </c>
      <c r="M68" s="11"/>
      <c r="N68" s="11"/>
      <c r="O68" s="6"/>
      <c r="P68" s="22"/>
      <c r="AB68" s="104">
        <v>90</v>
      </c>
      <c r="AC68" s="104" t="s">
        <v>295</v>
      </c>
    </row>
    <row r="69" spans="1:29" x14ac:dyDescent="0.25">
      <c r="A69" s="14">
        <v>8</v>
      </c>
      <c r="B69" s="12"/>
      <c r="C69" s="7"/>
      <c r="D69" s="7"/>
      <c r="E69" s="112"/>
      <c r="F69" s="12"/>
      <c r="G69" s="9"/>
      <c r="H69" s="1"/>
      <c r="I69" s="101" t="str">
        <f t="shared" si="12"/>
        <v/>
      </c>
      <c r="J69" s="101" t="str">
        <f t="shared" si="13"/>
        <v/>
      </c>
      <c r="K69" s="10"/>
      <c r="L69" s="100" t="str">
        <f t="shared" si="2"/>
        <v/>
      </c>
      <c r="M69" s="11"/>
      <c r="N69" s="11"/>
      <c r="O69" s="6"/>
      <c r="P69" s="22"/>
      <c r="AB69" s="104">
        <v>91</v>
      </c>
      <c r="AC69" s="104" t="s">
        <v>296</v>
      </c>
    </row>
    <row r="70" spans="1:29" x14ac:dyDescent="0.25">
      <c r="A70" s="14">
        <v>9</v>
      </c>
      <c r="B70" s="12"/>
      <c r="C70" s="7"/>
      <c r="D70" s="7"/>
      <c r="E70" s="112"/>
      <c r="F70" s="12"/>
      <c r="G70" s="9"/>
      <c r="H70" s="1"/>
      <c r="I70" s="101" t="str">
        <f t="shared" si="12"/>
        <v/>
      </c>
      <c r="J70" s="101" t="str">
        <f t="shared" si="13"/>
        <v/>
      </c>
      <c r="K70" s="10"/>
      <c r="L70" s="100" t="str">
        <f t="shared" si="2"/>
        <v/>
      </c>
      <c r="M70" s="11"/>
      <c r="N70" s="11"/>
      <c r="O70" s="6"/>
      <c r="P70" s="22"/>
      <c r="AB70" s="102">
        <v>92</v>
      </c>
      <c r="AC70" s="104" t="s">
        <v>297</v>
      </c>
    </row>
    <row r="71" spans="1:29" x14ac:dyDescent="0.25">
      <c r="A71" s="14">
        <v>10</v>
      </c>
      <c r="B71" s="12"/>
      <c r="C71" s="7"/>
      <c r="D71" s="7"/>
      <c r="E71" s="112"/>
      <c r="F71" s="12"/>
      <c r="G71" s="9"/>
      <c r="H71" s="1"/>
      <c r="I71" s="101" t="str">
        <f t="shared" si="12"/>
        <v/>
      </c>
      <c r="J71" s="101" t="str">
        <f t="shared" si="13"/>
        <v/>
      </c>
      <c r="K71" s="10"/>
      <c r="L71" s="100" t="str">
        <f t="shared" si="2"/>
        <v/>
      </c>
      <c r="M71" s="11"/>
      <c r="N71" s="11"/>
      <c r="O71" s="6"/>
      <c r="P71" s="22"/>
      <c r="AB71" s="102"/>
      <c r="AC71" s="104"/>
    </row>
    <row r="72" spans="1:29" x14ac:dyDescent="0.25">
      <c r="A72" s="14">
        <v>11</v>
      </c>
      <c r="B72" s="12"/>
      <c r="C72" s="7"/>
      <c r="D72" s="7"/>
      <c r="E72" s="112"/>
      <c r="F72" s="12"/>
      <c r="G72" s="9"/>
      <c r="H72" s="1"/>
      <c r="I72" s="101" t="str">
        <f t="shared" si="12"/>
        <v/>
      </c>
      <c r="J72" s="101" t="str">
        <f t="shared" si="13"/>
        <v/>
      </c>
      <c r="K72" s="10"/>
      <c r="L72" s="100" t="str">
        <f t="shared" si="2"/>
        <v/>
      </c>
      <c r="M72" s="11"/>
      <c r="N72" s="11"/>
      <c r="O72" s="6"/>
      <c r="P72" s="22"/>
    </row>
    <row r="73" spans="1:29" x14ac:dyDescent="0.25">
      <c r="A73" s="14">
        <v>12</v>
      </c>
      <c r="B73" s="12"/>
      <c r="C73" s="7"/>
      <c r="D73" s="7"/>
      <c r="E73" s="112"/>
      <c r="F73" s="12"/>
      <c r="G73" s="9"/>
      <c r="H73" s="1"/>
      <c r="I73" s="101" t="str">
        <f t="shared" si="12"/>
        <v/>
      </c>
      <c r="J73" s="101" t="str">
        <f t="shared" si="13"/>
        <v/>
      </c>
      <c r="K73" s="10"/>
      <c r="L73" s="100" t="str">
        <f t="shared" si="2"/>
        <v/>
      </c>
      <c r="M73" s="11"/>
      <c r="N73" s="11"/>
      <c r="O73" s="6"/>
      <c r="P73" s="22"/>
    </row>
    <row r="74" spans="1:29" x14ac:dyDescent="0.25">
      <c r="A74" s="14">
        <v>13</v>
      </c>
      <c r="B74" s="12"/>
      <c r="C74" s="7"/>
      <c r="D74" s="7"/>
      <c r="E74" s="112"/>
      <c r="F74" s="12"/>
      <c r="G74" s="9"/>
      <c r="H74" s="1"/>
      <c r="I74" s="101" t="str">
        <f t="shared" si="12"/>
        <v/>
      </c>
      <c r="J74" s="101" t="str">
        <f t="shared" si="13"/>
        <v/>
      </c>
      <c r="K74" s="10"/>
      <c r="L74" s="100" t="str">
        <f t="shared" si="2"/>
        <v/>
      </c>
      <c r="M74" s="11"/>
      <c r="N74" s="11"/>
      <c r="O74" s="6"/>
      <c r="P74" s="22"/>
    </row>
    <row r="75" spans="1:29" x14ac:dyDescent="0.25">
      <c r="A75" s="14">
        <v>14</v>
      </c>
      <c r="B75" s="12"/>
      <c r="C75" s="7"/>
      <c r="D75" s="7"/>
      <c r="E75" s="112"/>
      <c r="F75" s="12"/>
      <c r="G75" s="9"/>
      <c r="H75" s="1"/>
      <c r="I75" s="101" t="str">
        <f t="shared" si="12"/>
        <v/>
      </c>
      <c r="J75" s="101" t="str">
        <f t="shared" si="13"/>
        <v/>
      </c>
      <c r="K75" s="10"/>
      <c r="L75" s="100" t="str">
        <f t="shared" si="2"/>
        <v/>
      </c>
      <c r="M75" s="11"/>
      <c r="N75" s="11"/>
      <c r="O75" s="6"/>
      <c r="P75" s="22"/>
    </row>
    <row r="76" spans="1:29" x14ac:dyDescent="0.25">
      <c r="A76" s="14">
        <v>15</v>
      </c>
      <c r="B76" s="12"/>
      <c r="C76" s="7"/>
      <c r="D76" s="7"/>
      <c r="E76" s="112"/>
      <c r="F76" s="12"/>
      <c r="G76" s="9"/>
      <c r="H76" s="1"/>
      <c r="I76" s="101" t="str">
        <f t="shared" si="12"/>
        <v/>
      </c>
      <c r="J76" s="101" t="str">
        <f t="shared" si="13"/>
        <v/>
      </c>
      <c r="K76" s="10"/>
      <c r="L76" s="100" t="str">
        <f t="shared" si="2"/>
        <v/>
      </c>
      <c r="M76" s="11"/>
      <c r="N76" s="11"/>
      <c r="O76" s="6"/>
      <c r="P76" s="22"/>
    </row>
    <row r="77" spans="1:29" x14ac:dyDescent="0.25">
      <c r="A77" s="14">
        <v>16</v>
      </c>
      <c r="B77" s="12"/>
      <c r="C77" s="7"/>
      <c r="D77" s="7"/>
      <c r="E77" s="112"/>
      <c r="F77" s="12"/>
      <c r="G77" s="9"/>
      <c r="H77" s="1"/>
      <c r="I77" s="101" t="str">
        <f t="shared" si="12"/>
        <v/>
      </c>
      <c r="J77" s="101" t="str">
        <f t="shared" si="13"/>
        <v/>
      </c>
      <c r="K77" s="10"/>
      <c r="L77" s="100" t="str">
        <f>+IF(K77="","",IF(J77="",I77*K77,J77*K77))</f>
        <v/>
      </c>
      <c r="M77" s="11"/>
      <c r="N77" s="11"/>
      <c r="O77" s="6"/>
      <c r="P77" s="22"/>
    </row>
    <row r="78" spans="1:29" x14ac:dyDescent="0.25">
      <c r="A78" s="14">
        <v>17</v>
      </c>
      <c r="B78" s="12"/>
      <c r="C78" s="7"/>
      <c r="D78" s="7"/>
      <c r="E78" s="112"/>
      <c r="F78" s="12"/>
      <c r="G78" s="9"/>
      <c r="H78" s="1"/>
      <c r="I78" s="101" t="str">
        <f t="shared" si="12"/>
        <v/>
      </c>
      <c r="J78" s="101" t="str">
        <f t="shared" si="13"/>
        <v/>
      </c>
      <c r="K78" s="10"/>
      <c r="L78" s="100" t="str">
        <f>+IF(K78="","",IF(J78="",I78*K78,J78*K78))</f>
        <v/>
      </c>
      <c r="M78" s="11"/>
      <c r="N78" s="11"/>
      <c r="O78" s="6"/>
      <c r="P78" s="22"/>
    </row>
    <row r="79" spans="1:29" x14ac:dyDescent="0.25">
      <c r="A79" s="14">
        <v>18</v>
      </c>
      <c r="B79" s="12"/>
      <c r="C79" s="7"/>
      <c r="D79" s="7"/>
      <c r="E79" s="112"/>
      <c r="F79" s="12"/>
      <c r="G79" s="9"/>
      <c r="H79" s="1"/>
      <c r="I79" s="101" t="str">
        <f t="shared" si="12"/>
        <v/>
      </c>
      <c r="J79" s="101" t="str">
        <f t="shared" si="13"/>
        <v/>
      </c>
      <c r="K79" s="10"/>
      <c r="L79" s="100" t="str">
        <f>+IF(K79="","",IF(J79="",I79*K79,J79*K79))</f>
        <v/>
      </c>
      <c r="M79" s="11"/>
      <c r="N79" s="11"/>
      <c r="O79" s="6"/>
      <c r="P79" s="22"/>
    </row>
    <row r="80" spans="1:29" x14ac:dyDescent="0.25">
      <c r="A80" s="14">
        <v>19</v>
      </c>
      <c r="B80" s="12"/>
      <c r="C80" s="7"/>
      <c r="D80" s="7"/>
      <c r="E80" s="112"/>
      <c r="F80" s="12"/>
      <c r="G80" s="9"/>
      <c r="H80" s="1"/>
      <c r="I80" s="101" t="str">
        <f t="shared" si="12"/>
        <v/>
      </c>
      <c r="J80" s="101" t="str">
        <f t="shared" si="13"/>
        <v/>
      </c>
      <c r="K80" s="10"/>
      <c r="L80" s="100" t="str">
        <f>+IF(K80="","",IF(J80="",I80*K80,J80*K80))</f>
        <v/>
      </c>
      <c r="M80" s="11"/>
      <c r="N80" s="11"/>
      <c r="O80" s="6"/>
      <c r="P80" s="22"/>
    </row>
    <row r="81" spans="1:33" x14ac:dyDescent="0.25">
      <c r="A81" s="14">
        <v>20</v>
      </c>
      <c r="B81" s="12"/>
      <c r="C81" s="7"/>
      <c r="D81" s="7"/>
      <c r="E81" s="112"/>
      <c r="F81" s="12"/>
      <c r="G81" s="9"/>
      <c r="H81" s="1"/>
      <c r="I81" s="101" t="str">
        <f t="shared" si="12"/>
        <v/>
      </c>
      <c r="J81" s="101" t="str">
        <f t="shared" si="13"/>
        <v/>
      </c>
      <c r="K81" s="10"/>
      <c r="L81" s="100" t="str">
        <f>+IF(K81="","",IF(J81="",I81*K81,J81*K81))</f>
        <v/>
      </c>
      <c r="M81" s="11"/>
      <c r="N81" s="11"/>
      <c r="O81" s="6"/>
      <c r="P81" s="22"/>
    </row>
    <row r="82" spans="1:33" x14ac:dyDescent="0.25">
      <c r="A82" s="14">
        <v>21</v>
      </c>
      <c r="B82" s="12"/>
      <c r="C82" s="7"/>
      <c r="D82" s="7"/>
      <c r="E82" s="112"/>
      <c r="F82" s="12"/>
      <c r="G82" s="9"/>
      <c r="H82" s="1"/>
      <c r="I82" s="101" t="str">
        <f t="shared" si="12"/>
        <v/>
      </c>
      <c r="J82" s="101" t="str">
        <f t="shared" si="13"/>
        <v/>
      </c>
      <c r="K82" s="10"/>
      <c r="L82" s="100" t="str">
        <f t="shared" si="2"/>
        <v/>
      </c>
      <c r="M82" s="11"/>
      <c r="N82" s="11"/>
      <c r="O82" s="6"/>
      <c r="P82" s="22"/>
    </row>
    <row r="83" spans="1:33" x14ac:dyDescent="0.25">
      <c r="A83" s="14">
        <v>22</v>
      </c>
      <c r="B83" s="12"/>
      <c r="C83" s="7"/>
      <c r="D83" s="7"/>
      <c r="E83" s="112"/>
      <c r="F83" s="12"/>
      <c r="G83" s="9"/>
      <c r="H83" s="1"/>
      <c r="I83" s="101" t="str">
        <f t="shared" si="12"/>
        <v/>
      </c>
      <c r="J83" s="101" t="str">
        <f t="shared" si="13"/>
        <v/>
      </c>
      <c r="K83" s="10"/>
      <c r="L83" s="100" t="str">
        <f t="shared" si="2"/>
        <v/>
      </c>
      <c r="M83" s="11"/>
      <c r="N83" s="11"/>
      <c r="O83" s="6"/>
      <c r="P83" s="22"/>
    </row>
    <row r="84" spans="1:33" x14ac:dyDescent="0.25">
      <c r="A84" s="14">
        <v>23</v>
      </c>
      <c r="B84" s="12"/>
      <c r="C84" s="7"/>
      <c r="D84" s="7"/>
      <c r="E84" s="112"/>
      <c r="F84" s="12"/>
      <c r="G84" s="9"/>
      <c r="H84" s="1"/>
      <c r="I84" s="101" t="str">
        <f t="shared" si="12"/>
        <v/>
      </c>
      <c r="J84" s="101" t="str">
        <f t="shared" si="13"/>
        <v/>
      </c>
      <c r="K84" s="10"/>
      <c r="L84" s="100" t="str">
        <f t="shared" si="2"/>
        <v/>
      </c>
      <c r="M84" s="11"/>
      <c r="N84" s="11"/>
      <c r="O84" s="6"/>
      <c r="P84" s="22"/>
    </row>
    <row r="85" spans="1:33" x14ac:dyDescent="0.25">
      <c r="A85" s="14">
        <v>24</v>
      </c>
      <c r="B85" s="12"/>
      <c r="C85" s="7"/>
      <c r="D85" s="7"/>
      <c r="E85" s="112"/>
      <c r="F85" s="12"/>
      <c r="G85" s="9"/>
      <c r="H85" s="1"/>
      <c r="I85" s="101" t="str">
        <f t="shared" si="12"/>
        <v/>
      </c>
      <c r="J85" s="101" t="str">
        <f t="shared" si="13"/>
        <v/>
      </c>
      <c r="K85" s="10"/>
      <c r="L85" s="100" t="str">
        <f t="shared" si="2"/>
        <v/>
      </c>
      <c r="M85" s="11"/>
      <c r="N85" s="11"/>
      <c r="O85" s="6"/>
      <c r="P85" s="22"/>
    </row>
    <row r="86" spans="1:33" x14ac:dyDescent="0.25">
      <c r="A86" s="14">
        <v>25</v>
      </c>
      <c r="B86" s="12"/>
      <c r="C86" s="7"/>
      <c r="D86" s="7"/>
      <c r="E86" s="112"/>
      <c r="F86" s="12"/>
      <c r="G86" s="9"/>
      <c r="H86" s="1"/>
      <c r="I86" s="101" t="str">
        <f t="shared" si="12"/>
        <v/>
      </c>
      <c r="J86" s="101" t="str">
        <f t="shared" si="13"/>
        <v/>
      </c>
      <c r="K86" s="10"/>
      <c r="L86" s="100" t="str">
        <f t="shared" si="2"/>
        <v/>
      </c>
      <c r="M86" s="11"/>
      <c r="N86" s="11"/>
      <c r="O86" s="6"/>
      <c r="P86" s="22"/>
    </row>
    <row r="87" spans="1:33" s="26" customFormat="1" x14ac:dyDescent="0.25">
      <c r="A87" s="30" t="s">
        <v>8</v>
      </c>
      <c r="B87" s="23" t="s">
        <v>95</v>
      </c>
      <c r="C87" s="23"/>
      <c r="D87" s="23"/>
      <c r="E87" s="23"/>
      <c r="F87" s="23"/>
      <c r="G87" s="23"/>
      <c r="H87" s="23"/>
      <c r="I87" s="23"/>
      <c r="J87" s="23"/>
      <c r="K87" s="32"/>
      <c r="L87" s="23"/>
      <c r="M87" s="23"/>
      <c r="N87" s="23"/>
      <c r="O87" s="23"/>
      <c r="P87" s="23"/>
      <c r="AB87" s="29"/>
      <c r="AG87" s="44"/>
    </row>
    <row r="88" spans="1:33" x14ac:dyDescent="0.25">
      <c r="A88" s="14">
        <v>1</v>
      </c>
      <c r="B88" s="12"/>
      <c r="C88" s="7"/>
      <c r="D88" s="7"/>
      <c r="E88" s="112"/>
      <c r="F88" s="12"/>
      <c r="G88" s="9"/>
      <c r="H88" s="1"/>
      <c r="I88" s="101" t="str">
        <f t="shared" ref="I88" si="14">IF($P$3="НЕ",F88*H88,"")</f>
        <v/>
      </c>
      <c r="J88" s="101" t="str">
        <f t="shared" ref="J88" si="15">IF($P$3="ДА", F88*H88*1.2,"")</f>
        <v/>
      </c>
      <c r="K88" s="10"/>
      <c r="L88" s="100" t="str">
        <f t="shared" si="2"/>
        <v/>
      </c>
      <c r="M88" s="11"/>
      <c r="N88" s="11"/>
      <c r="O88" s="6"/>
      <c r="P88" s="6"/>
      <c r="R88" s="26" t="s">
        <v>85</v>
      </c>
    </row>
    <row r="89" spans="1:33" x14ac:dyDescent="0.25">
      <c r="A89" s="14">
        <v>2</v>
      </c>
      <c r="B89" s="12"/>
      <c r="C89" s="7"/>
      <c r="D89" s="7"/>
      <c r="E89" s="112"/>
      <c r="F89" s="12"/>
      <c r="G89" s="9"/>
      <c r="H89" s="1"/>
      <c r="I89" s="101" t="str">
        <f t="shared" ref="I89:I112" si="16">IF($P$3="НЕ",F89*H89,"")</f>
        <v/>
      </c>
      <c r="J89" s="101" t="str">
        <f t="shared" ref="J89:J112" si="17">IF($P$3="ДА", F89*H89*1.2,"")</f>
        <v/>
      </c>
      <c r="K89" s="10"/>
      <c r="L89" s="100" t="str">
        <f t="shared" si="2"/>
        <v/>
      </c>
      <c r="M89" s="11"/>
      <c r="N89" s="11"/>
      <c r="O89" s="6"/>
      <c r="P89" s="6"/>
      <c r="R89" s="26" t="s">
        <v>86</v>
      </c>
    </row>
    <row r="90" spans="1:33" x14ac:dyDescent="0.25">
      <c r="A90" s="14">
        <v>3</v>
      </c>
      <c r="B90" s="12"/>
      <c r="C90" s="7"/>
      <c r="D90" s="7"/>
      <c r="E90" s="112"/>
      <c r="F90" s="12"/>
      <c r="G90" s="9"/>
      <c r="H90" s="1"/>
      <c r="I90" s="101" t="str">
        <f t="shared" si="16"/>
        <v/>
      </c>
      <c r="J90" s="101" t="str">
        <f t="shared" si="17"/>
        <v/>
      </c>
      <c r="K90" s="10"/>
      <c r="L90" s="100" t="str">
        <f t="shared" si="2"/>
        <v/>
      </c>
      <c r="M90" s="11"/>
      <c r="N90" s="11"/>
      <c r="O90" s="6"/>
      <c r="P90" s="6"/>
      <c r="R90" s="26" t="s">
        <v>87</v>
      </c>
    </row>
    <row r="91" spans="1:33" x14ac:dyDescent="0.25">
      <c r="A91" s="14">
        <v>4</v>
      </c>
      <c r="B91" s="12"/>
      <c r="C91" s="7"/>
      <c r="D91" s="7"/>
      <c r="E91" s="112"/>
      <c r="F91" s="12"/>
      <c r="G91" s="9"/>
      <c r="H91" s="1"/>
      <c r="I91" s="101" t="str">
        <f t="shared" si="16"/>
        <v/>
      </c>
      <c r="J91" s="101" t="str">
        <f t="shared" si="17"/>
        <v/>
      </c>
      <c r="K91" s="10"/>
      <c r="L91" s="100" t="str">
        <f t="shared" si="2"/>
        <v/>
      </c>
      <c r="M91" s="11"/>
      <c r="N91" s="11"/>
      <c r="O91" s="6"/>
      <c r="P91" s="6"/>
      <c r="R91" s="26" t="s">
        <v>88</v>
      </c>
    </row>
    <row r="92" spans="1:33" x14ac:dyDescent="0.25">
      <c r="A92" s="14">
        <v>5</v>
      </c>
      <c r="B92" s="12"/>
      <c r="C92" s="7"/>
      <c r="D92" s="7"/>
      <c r="E92" s="112"/>
      <c r="F92" s="12"/>
      <c r="G92" s="9"/>
      <c r="H92" s="1"/>
      <c r="I92" s="101" t="str">
        <f t="shared" si="16"/>
        <v/>
      </c>
      <c r="J92" s="101" t="str">
        <f t="shared" si="17"/>
        <v/>
      </c>
      <c r="K92" s="10"/>
      <c r="L92" s="100" t="str">
        <f t="shared" si="2"/>
        <v/>
      </c>
      <c r="M92" s="11"/>
      <c r="N92" s="11"/>
      <c r="O92" s="6"/>
      <c r="P92" s="6"/>
      <c r="R92" s="26" t="s">
        <v>89</v>
      </c>
    </row>
    <row r="93" spans="1:33" x14ac:dyDescent="0.25">
      <c r="A93" s="14">
        <v>6</v>
      </c>
      <c r="B93" s="12"/>
      <c r="C93" s="7"/>
      <c r="D93" s="7"/>
      <c r="E93" s="112"/>
      <c r="F93" s="12"/>
      <c r="G93" s="9"/>
      <c r="H93" s="1"/>
      <c r="I93" s="101" t="str">
        <f t="shared" si="16"/>
        <v/>
      </c>
      <c r="J93" s="101" t="str">
        <f t="shared" si="17"/>
        <v/>
      </c>
      <c r="K93" s="10"/>
      <c r="L93" s="100" t="str">
        <f t="shared" si="2"/>
        <v/>
      </c>
      <c r="M93" s="11"/>
      <c r="N93" s="11"/>
      <c r="O93" s="6"/>
      <c r="P93" s="6"/>
      <c r="R93" s="26" t="s">
        <v>90</v>
      </c>
    </row>
    <row r="94" spans="1:33" x14ac:dyDescent="0.25">
      <c r="A94" s="14">
        <v>7</v>
      </c>
      <c r="B94" s="12"/>
      <c r="C94" s="7"/>
      <c r="D94" s="7"/>
      <c r="E94" s="112"/>
      <c r="F94" s="12"/>
      <c r="G94" s="9"/>
      <c r="H94" s="1"/>
      <c r="I94" s="101" t="str">
        <f t="shared" si="16"/>
        <v/>
      </c>
      <c r="J94" s="101" t="str">
        <f t="shared" si="17"/>
        <v/>
      </c>
      <c r="K94" s="10"/>
      <c r="L94" s="100" t="str">
        <f t="shared" si="2"/>
        <v/>
      </c>
      <c r="M94" s="11"/>
      <c r="N94" s="11"/>
      <c r="O94" s="6"/>
      <c r="P94" s="6"/>
      <c r="R94" s="26" t="s">
        <v>91</v>
      </c>
    </row>
    <row r="95" spans="1:33" x14ac:dyDescent="0.25">
      <c r="A95" s="14">
        <v>8</v>
      </c>
      <c r="B95" s="12"/>
      <c r="C95" s="7"/>
      <c r="D95" s="7"/>
      <c r="E95" s="112"/>
      <c r="F95" s="12"/>
      <c r="G95" s="9"/>
      <c r="H95" s="1"/>
      <c r="I95" s="101" t="str">
        <f t="shared" si="16"/>
        <v/>
      </c>
      <c r="J95" s="101" t="str">
        <f t="shared" si="17"/>
        <v/>
      </c>
      <c r="K95" s="10"/>
      <c r="L95" s="100" t="str">
        <f t="shared" si="2"/>
        <v/>
      </c>
      <c r="M95" s="11"/>
      <c r="N95" s="11"/>
      <c r="O95" s="6"/>
      <c r="P95" s="6"/>
      <c r="R95" s="26" t="s">
        <v>92</v>
      </c>
    </row>
    <row r="96" spans="1:33" x14ac:dyDescent="0.25">
      <c r="A96" s="14">
        <v>9</v>
      </c>
      <c r="B96" s="12"/>
      <c r="C96" s="7"/>
      <c r="D96" s="7"/>
      <c r="E96" s="112"/>
      <c r="F96" s="12"/>
      <c r="G96" s="9"/>
      <c r="H96" s="1"/>
      <c r="I96" s="101" t="str">
        <f t="shared" si="16"/>
        <v/>
      </c>
      <c r="J96" s="101" t="str">
        <f t="shared" si="17"/>
        <v/>
      </c>
      <c r="K96" s="10"/>
      <c r="L96" s="100" t="str">
        <f t="shared" ref="L96:L112" si="18">+IF(K96="","",IF(J96="",I96*K96,J96*K96))</f>
        <v/>
      </c>
      <c r="M96" s="11"/>
      <c r="N96" s="11"/>
      <c r="O96" s="6"/>
      <c r="P96" s="6"/>
      <c r="R96" s="26" t="s">
        <v>93</v>
      </c>
    </row>
    <row r="97" spans="1:18" x14ac:dyDescent="0.25">
      <c r="A97" s="14">
        <v>10</v>
      </c>
      <c r="B97" s="12"/>
      <c r="C97" s="7"/>
      <c r="D97" s="7"/>
      <c r="E97" s="112"/>
      <c r="F97" s="12"/>
      <c r="G97" s="9"/>
      <c r="H97" s="1"/>
      <c r="I97" s="101" t="str">
        <f t="shared" si="16"/>
        <v/>
      </c>
      <c r="J97" s="101" t="str">
        <f t="shared" si="17"/>
        <v/>
      </c>
      <c r="K97" s="10"/>
      <c r="L97" s="100" t="str">
        <f t="shared" si="18"/>
        <v/>
      </c>
      <c r="M97" s="11"/>
      <c r="N97" s="11"/>
      <c r="O97" s="6"/>
      <c r="P97" s="6"/>
      <c r="R97" s="26"/>
    </row>
    <row r="98" spans="1:18" x14ac:dyDescent="0.25">
      <c r="A98" s="14">
        <v>11</v>
      </c>
      <c r="B98" s="12"/>
      <c r="C98" s="7"/>
      <c r="D98" s="7"/>
      <c r="E98" s="112"/>
      <c r="F98" s="12"/>
      <c r="G98" s="9"/>
      <c r="H98" s="1"/>
      <c r="I98" s="101" t="str">
        <f t="shared" si="16"/>
        <v/>
      </c>
      <c r="J98" s="101" t="str">
        <f t="shared" si="17"/>
        <v/>
      </c>
      <c r="K98" s="10"/>
      <c r="L98" s="100" t="str">
        <f t="shared" si="18"/>
        <v/>
      </c>
      <c r="M98" s="11"/>
      <c r="N98" s="11"/>
      <c r="O98" s="6"/>
      <c r="P98" s="6"/>
    </row>
    <row r="99" spans="1:18" x14ac:dyDescent="0.25">
      <c r="A99" s="14">
        <v>12</v>
      </c>
      <c r="B99" s="12"/>
      <c r="C99" s="7"/>
      <c r="D99" s="7"/>
      <c r="E99" s="112"/>
      <c r="F99" s="12"/>
      <c r="G99" s="9"/>
      <c r="H99" s="1"/>
      <c r="I99" s="101" t="str">
        <f t="shared" si="16"/>
        <v/>
      </c>
      <c r="J99" s="101" t="str">
        <f t="shared" si="17"/>
        <v/>
      </c>
      <c r="K99" s="10"/>
      <c r="L99" s="100" t="str">
        <f t="shared" si="18"/>
        <v/>
      </c>
      <c r="M99" s="11"/>
      <c r="N99" s="11"/>
      <c r="O99" s="6"/>
      <c r="P99" s="6"/>
    </row>
    <row r="100" spans="1:18" x14ac:dyDescent="0.25">
      <c r="A100" s="14">
        <v>13</v>
      </c>
      <c r="B100" s="12"/>
      <c r="C100" s="7"/>
      <c r="D100" s="7"/>
      <c r="E100" s="112"/>
      <c r="F100" s="12"/>
      <c r="G100" s="9"/>
      <c r="H100" s="1"/>
      <c r="I100" s="101" t="str">
        <f t="shared" si="16"/>
        <v/>
      </c>
      <c r="J100" s="101" t="str">
        <f t="shared" si="17"/>
        <v/>
      </c>
      <c r="K100" s="10"/>
      <c r="L100" s="100" t="str">
        <f t="shared" si="18"/>
        <v/>
      </c>
      <c r="M100" s="11"/>
      <c r="N100" s="11"/>
      <c r="O100" s="6"/>
      <c r="P100" s="6"/>
    </row>
    <row r="101" spans="1:18" x14ac:dyDescent="0.25">
      <c r="A101" s="14">
        <v>14</v>
      </c>
      <c r="B101" s="12"/>
      <c r="C101" s="7"/>
      <c r="D101" s="7"/>
      <c r="E101" s="112"/>
      <c r="F101" s="12"/>
      <c r="G101" s="9"/>
      <c r="H101" s="1"/>
      <c r="I101" s="101" t="str">
        <f t="shared" si="16"/>
        <v/>
      </c>
      <c r="J101" s="101" t="str">
        <f t="shared" si="17"/>
        <v/>
      </c>
      <c r="K101" s="10"/>
      <c r="L101" s="100" t="str">
        <f t="shared" si="18"/>
        <v/>
      </c>
      <c r="M101" s="11"/>
      <c r="N101" s="11"/>
      <c r="O101" s="6"/>
      <c r="P101" s="6"/>
    </row>
    <row r="102" spans="1:18" x14ac:dyDescent="0.25">
      <c r="A102" s="14">
        <v>15</v>
      </c>
      <c r="B102" s="12"/>
      <c r="C102" s="7"/>
      <c r="D102" s="7"/>
      <c r="E102" s="112"/>
      <c r="F102" s="12"/>
      <c r="G102" s="9"/>
      <c r="H102" s="1"/>
      <c r="I102" s="101" t="str">
        <f t="shared" si="16"/>
        <v/>
      </c>
      <c r="J102" s="101" t="str">
        <f t="shared" si="17"/>
        <v/>
      </c>
      <c r="K102" s="10"/>
      <c r="L102" s="100" t="str">
        <f t="shared" si="18"/>
        <v/>
      </c>
      <c r="M102" s="11"/>
      <c r="N102" s="11"/>
      <c r="O102" s="6"/>
      <c r="P102" s="6"/>
    </row>
    <row r="103" spans="1:18" x14ac:dyDescent="0.25">
      <c r="A103" s="14">
        <v>16</v>
      </c>
      <c r="B103" s="12"/>
      <c r="C103" s="7"/>
      <c r="D103" s="7"/>
      <c r="E103" s="112"/>
      <c r="F103" s="12"/>
      <c r="G103" s="9"/>
      <c r="H103" s="1"/>
      <c r="I103" s="101" t="str">
        <f t="shared" si="16"/>
        <v/>
      </c>
      <c r="J103" s="101" t="str">
        <f t="shared" si="17"/>
        <v/>
      </c>
      <c r="K103" s="10"/>
      <c r="L103" s="100" t="str">
        <f t="shared" si="18"/>
        <v/>
      </c>
      <c r="M103" s="11"/>
      <c r="N103" s="11"/>
      <c r="O103" s="6"/>
      <c r="P103" s="6"/>
    </row>
    <row r="104" spans="1:18" x14ac:dyDescent="0.25">
      <c r="A104" s="14">
        <v>17</v>
      </c>
      <c r="B104" s="12"/>
      <c r="C104" s="7"/>
      <c r="D104" s="7"/>
      <c r="E104" s="112"/>
      <c r="F104" s="12"/>
      <c r="G104" s="9"/>
      <c r="H104" s="1"/>
      <c r="I104" s="101" t="str">
        <f t="shared" si="16"/>
        <v/>
      </c>
      <c r="J104" s="101" t="str">
        <f t="shared" si="17"/>
        <v/>
      </c>
      <c r="K104" s="10"/>
      <c r="L104" s="100" t="str">
        <f t="shared" si="18"/>
        <v/>
      </c>
      <c r="M104" s="11"/>
      <c r="N104" s="11"/>
      <c r="O104" s="6"/>
      <c r="P104" s="6"/>
    </row>
    <row r="105" spans="1:18" x14ac:dyDescent="0.25">
      <c r="A105" s="14">
        <v>18</v>
      </c>
      <c r="B105" s="12"/>
      <c r="C105" s="7"/>
      <c r="D105" s="7"/>
      <c r="E105" s="112"/>
      <c r="F105" s="12"/>
      <c r="G105" s="9"/>
      <c r="H105" s="1"/>
      <c r="I105" s="101" t="str">
        <f t="shared" si="16"/>
        <v/>
      </c>
      <c r="J105" s="101" t="str">
        <f t="shared" si="17"/>
        <v/>
      </c>
      <c r="K105" s="10"/>
      <c r="L105" s="100" t="str">
        <f t="shared" si="18"/>
        <v/>
      </c>
      <c r="M105" s="11"/>
      <c r="N105" s="11"/>
      <c r="O105" s="6"/>
      <c r="P105" s="6"/>
    </row>
    <row r="106" spans="1:18" x14ac:dyDescent="0.25">
      <c r="A106" s="14">
        <v>19</v>
      </c>
      <c r="B106" s="12"/>
      <c r="C106" s="7"/>
      <c r="D106" s="7"/>
      <c r="E106" s="112"/>
      <c r="F106" s="12"/>
      <c r="G106" s="9"/>
      <c r="H106" s="1"/>
      <c r="I106" s="101" t="str">
        <f t="shared" si="16"/>
        <v/>
      </c>
      <c r="J106" s="101" t="str">
        <f t="shared" si="17"/>
        <v/>
      </c>
      <c r="K106" s="10"/>
      <c r="L106" s="100" t="str">
        <f t="shared" si="18"/>
        <v/>
      </c>
      <c r="M106" s="11"/>
      <c r="N106" s="11"/>
      <c r="O106" s="6"/>
      <c r="P106" s="6"/>
    </row>
    <row r="107" spans="1:18" x14ac:dyDescent="0.25">
      <c r="A107" s="14">
        <v>20</v>
      </c>
      <c r="B107" s="12"/>
      <c r="C107" s="7"/>
      <c r="D107" s="7"/>
      <c r="E107" s="112"/>
      <c r="F107" s="12"/>
      <c r="G107" s="9"/>
      <c r="H107" s="1"/>
      <c r="I107" s="101" t="str">
        <f t="shared" si="16"/>
        <v/>
      </c>
      <c r="J107" s="101" t="str">
        <f t="shared" si="17"/>
        <v/>
      </c>
      <c r="K107" s="10"/>
      <c r="L107" s="100" t="str">
        <f t="shared" si="18"/>
        <v/>
      </c>
      <c r="M107" s="11"/>
      <c r="N107" s="11"/>
      <c r="O107" s="6"/>
      <c r="P107" s="6"/>
    </row>
    <row r="108" spans="1:18" x14ac:dyDescent="0.25">
      <c r="A108" s="14">
        <v>21</v>
      </c>
      <c r="B108" s="12"/>
      <c r="C108" s="7"/>
      <c r="D108" s="7"/>
      <c r="E108" s="112"/>
      <c r="F108" s="12"/>
      <c r="G108" s="9"/>
      <c r="H108" s="1"/>
      <c r="I108" s="101" t="str">
        <f t="shared" si="16"/>
        <v/>
      </c>
      <c r="J108" s="101" t="str">
        <f t="shared" si="17"/>
        <v/>
      </c>
      <c r="K108" s="10"/>
      <c r="L108" s="100" t="str">
        <f t="shared" si="18"/>
        <v/>
      </c>
      <c r="M108" s="11"/>
      <c r="N108" s="11"/>
      <c r="O108" s="6"/>
      <c r="P108" s="6"/>
    </row>
    <row r="109" spans="1:18" x14ac:dyDescent="0.25">
      <c r="A109" s="14">
        <v>22</v>
      </c>
      <c r="B109" s="12"/>
      <c r="C109" s="7"/>
      <c r="D109" s="7"/>
      <c r="E109" s="112"/>
      <c r="F109" s="12"/>
      <c r="G109" s="9"/>
      <c r="H109" s="1"/>
      <c r="I109" s="101" t="str">
        <f t="shared" si="16"/>
        <v/>
      </c>
      <c r="J109" s="101" t="str">
        <f t="shared" si="17"/>
        <v/>
      </c>
      <c r="K109" s="10"/>
      <c r="L109" s="100" t="str">
        <f t="shared" si="18"/>
        <v/>
      </c>
      <c r="M109" s="11"/>
      <c r="N109" s="11"/>
      <c r="O109" s="6"/>
      <c r="P109" s="6"/>
    </row>
    <row r="110" spans="1:18" x14ac:dyDescent="0.25">
      <c r="A110" s="14">
        <v>23</v>
      </c>
      <c r="B110" s="12"/>
      <c r="C110" s="7"/>
      <c r="D110" s="7"/>
      <c r="E110" s="112"/>
      <c r="F110" s="12"/>
      <c r="G110" s="9"/>
      <c r="H110" s="1"/>
      <c r="I110" s="101" t="str">
        <f t="shared" si="16"/>
        <v/>
      </c>
      <c r="J110" s="101" t="str">
        <f t="shared" si="17"/>
        <v/>
      </c>
      <c r="K110" s="10"/>
      <c r="L110" s="100" t="str">
        <f t="shared" si="18"/>
        <v/>
      </c>
      <c r="M110" s="11"/>
      <c r="N110" s="11"/>
      <c r="O110" s="6"/>
      <c r="P110" s="6"/>
    </row>
    <row r="111" spans="1:18" x14ac:dyDescent="0.25">
      <c r="A111" s="14">
        <v>24</v>
      </c>
      <c r="B111" s="12"/>
      <c r="C111" s="7"/>
      <c r="D111" s="7"/>
      <c r="E111" s="112"/>
      <c r="F111" s="12"/>
      <c r="G111" s="9"/>
      <c r="H111" s="1"/>
      <c r="I111" s="101" t="str">
        <f t="shared" si="16"/>
        <v/>
      </c>
      <c r="J111" s="101" t="str">
        <f t="shared" si="17"/>
        <v/>
      </c>
      <c r="K111" s="10"/>
      <c r="L111" s="100" t="str">
        <f t="shared" si="18"/>
        <v/>
      </c>
      <c r="M111" s="11"/>
      <c r="N111" s="11"/>
      <c r="O111" s="6"/>
      <c r="P111" s="6"/>
    </row>
    <row r="112" spans="1:18" x14ac:dyDescent="0.25">
      <c r="A112" s="14">
        <v>25</v>
      </c>
      <c r="B112" s="12"/>
      <c r="C112" s="7"/>
      <c r="D112" s="7"/>
      <c r="E112" s="112"/>
      <c r="F112" s="12"/>
      <c r="G112" s="9"/>
      <c r="H112" s="1"/>
      <c r="I112" s="101" t="str">
        <f t="shared" si="16"/>
        <v/>
      </c>
      <c r="J112" s="101" t="str">
        <f t="shared" si="17"/>
        <v/>
      </c>
      <c r="K112" s="10"/>
      <c r="L112" s="100" t="str">
        <f t="shared" si="18"/>
        <v/>
      </c>
      <c r="M112" s="11"/>
      <c r="N112" s="11"/>
      <c r="O112" s="6"/>
      <c r="P112" s="6"/>
    </row>
    <row r="113" spans="1:33" s="26" customFormat="1" x14ac:dyDescent="0.25">
      <c r="A113" s="30" t="s">
        <v>10</v>
      </c>
      <c r="B113" s="23" t="s">
        <v>54</v>
      </c>
      <c r="C113" s="23"/>
      <c r="D113" s="23"/>
      <c r="E113" s="23"/>
      <c r="F113" s="23"/>
      <c r="G113" s="23"/>
      <c r="H113" s="23"/>
      <c r="I113" s="23"/>
      <c r="J113" s="23"/>
      <c r="K113" s="32"/>
      <c r="L113" s="23"/>
      <c r="M113" s="23"/>
      <c r="N113" s="23"/>
      <c r="O113" s="23"/>
      <c r="P113" s="23"/>
      <c r="AB113" s="29"/>
      <c r="AG113" s="44"/>
    </row>
    <row r="114" spans="1:33" x14ac:dyDescent="0.25">
      <c r="A114" s="14">
        <v>1</v>
      </c>
      <c r="B114" s="12"/>
      <c r="C114" s="7"/>
      <c r="D114" s="7"/>
      <c r="E114" s="112"/>
      <c r="F114" s="12"/>
      <c r="G114" s="9"/>
      <c r="H114" s="1"/>
      <c r="I114" s="101" t="str">
        <f t="shared" ref="I114" si="19">IF($P$3="НЕ",F114*H114,"")</f>
        <v/>
      </c>
      <c r="J114" s="101" t="str">
        <f t="shared" ref="J114" si="20">IF($P$3="ДА", F114*H114*1.2,"")</f>
        <v/>
      </c>
      <c r="K114" s="10"/>
      <c r="L114" s="100" t="str">
        <f t="shared" si="2"/>
        <v/>
      </c>
      <c r="M114" s="11"/>
      <c r="N114" s="11"/>
      <c r="O114" s="6"/>
      <c r="P114" s="22"/>
    </row>
    <row r="115" spans="1:33" x14ac:dyDescent="0.25">
      <c r="A115" s="14">
        <v>2</v>
      </c>
      <c r="B115" s="12"/>
      <c r="C115" s="7"/>
      <c r="D115" s="7"/>
      <c r="E115" s="112"/>
      <c r="F115" s="12"/>
      <c r="G115" s="9"/>
      <c r="H115" s="1"/>
      <c r="I115" s="101" t="str">
        <f t="shared" ref="I115:I138" si="21">IF($P$3="НЕ",F115*H115,"")</f>
        <v/>
      </c>
      <c r="J115" s="101" t="str">
        <f t="shared" ref="J115:J138" si="22">IF($P$3="ДА", F115*H115*1.2,"")</f>
        <v/>
      </c>
      <c r="K115" s="10"/>
      <c r="L115" s="100" t="str">
        <f t="shared" si="2"/>
        <v/>
      </c>
      <c r="M115" s="11"/>
      <c r="N115" s="11"/>
      <c r="O115" s="6"/>
      <c r="P115" s="22"/>
    </row>
    <row r="116" spans="1:33" x14ac:dyDescent="0.25">
      <c r="A116" s="14">
        <v>3</v>
      </c>
      <c r="B116" s="12"/>
      <c r="C116" s="7"/>
      <c r="D116" s="7"/>
      <c r="E116" s="112"/>
      <c r="F116" s="12"/>
      <c r="G116" s="9"/>
      <c r="H116" s="1"/>
      <c r="I116" s="101" t="str">
        <f t="shared" si="21"/>
        <v/>
      </c>
      <c r="J116" s="101" t="str">
        <f t="shared" si="22"/>
        <v/>
      </c>
      <c r="K116" s="10"/>
      <c r="L116" s="100" t="str">
        <f t="shared" si="2"/>
        <v/>
      </c>
      <c r="M116" s="11"/>
      <c r="N116" s="11"/>
      <c r="O116" s="6"/>
      <c r="P116" s="22"/>
    </row>
    <row r="117" spans="1:33" x14ac:dyDescent="0.25">
      <c r="A117" s="14">
        <v>4</v>
      </c>
      <c r="B117" s="12"/>
      <c r="C117" s="7"/>
      <c r="D117" s="7"/>
      <c r="E117" s="112"/>
      <c r="F117" s="12"/>
      <c r="G117" s="9"/>
      <c r="H117" s="1"/>
      <c r="I117" s="101" t="str">
        <f t="shared" si="21"/>
        <v/>
      </c>
      <c r="J117" s="101" t="str">
        <f t="shared" si="22"/>
        <v/>
      </c>
      <c r="K117" s="10"/>
      <c r="L117" s="100" t="str">
        <f t="shared" si="2"/>
        <v/>
      </c>
      <c r="M117" s="11"/>
      <c r="N117" s="11"/>
      <c r="O117" s="6"/>
      <c r="P117" s="22"/>
    </row>
    <row r="118" spans="1:33" x14ac:dyDescent="0.25">
      <c r="A118" s="14">
        <v>5</v>
      </c>
      <c r="B118" s="12"/>
      <c r="C118" s="7"/>
      <c r="D118" s="7"/>
      <c r="E118" s="112"/>
      <c r="F118" s="12"/>
      <c r="G118" s="9"/>
      <c r="H118" s="1"/>
      <c r="I118" s="101" t="str">
        <f t="shared" si="21"/>
        <v/>
      </c>
      <c r="J118" s="101" t="str">
        <f t="shared" si="22"/>
        <v/>
      </c>
      <c r="K118" s="10"/>
      <c r="L118" s="100" t="str">
        <f t="shared" si="2"/>
        <v/>
      </c>
      <c r="M118" s="11"/>
      <c r="N118" s="11"/>
      <c r="O118" s="6"/>
      <c r="P118" s="22"/>
    </row>
    <row r="119" spans="1:33" x14ac:dyDescent="0.25">
      <c r="A119" s="14">
        <v>6</v>
      </c>
      <c r="B119" s="12"/>
      <c r="C119" s="7"/>
      <c r="D119" s="7"/>
      <c r="E119" s="112"/>
      <c r="F119" s="12"/>
      <c r="G119" s="9"/>
      <c r="H119" s="1"/>
      <c r="I119" s="101" t="str">
        <f t="shared" si="21"/>
        <v/>
      </c>
      <c r="J119" s="101" t="str">
        <f t="shared" si="22"/>
        <v/>
      </c>
      <c r="K119" s="10"/>
      <c r="L119" s="100" t="str">
        <f t="shared" si="2"/>
        <v/>
      </c>
      <c r="M119" s="11"/>
      <c r="N119" s="11"/>
      <c r="O119" s="6"/>
      <c r="P119" s="22"/>
    </row>
    <row r="120" spans="1:33" x14ac:dyDescent="0.25">
      <c r="A120" s="14">
        <v>7</v>
      </c>
      <c r="B120" s="12"/>
      <c r="C120" s="7"/>
      <c r="D120" s="7"/>
      <c r="E120" s="112"/>
      <c r="F120" s="12"/>
      <c r="G120" s="9"/>
      <c r="H120" s="1"/>
      <c r="I120" s="101" t="str">
        <f t="shared" si="21"/>
        <v/>
      </c>
      <c r="J120" s="101" t="str">
        <f t="shared" si="22"/>
        <v/>
      </c>
      <c r="K120" s="10"/>
      <c r="L120" s="100" t="str">
        <f t="shared" si="2"/>
        <v/>
      </c>
      <c r="M120" s="11"/>
      <c r="N120" s="11"/>
      <c r="O120" s="6"/>
      <c r="P120" s="22"/>
    </row>
    <row r="121" spans="1:33" x14ac:dyDescent="0.25">
      <c r="A121" s="14">
        <v>8</v>
      </c>
      <c r="B121" s="12"/>
      <c r="C121" s="7"/>
      <c r="D121" s="7"/>
      <c r="E121" s="112"/>
      <c r="F121" s="12"/>
      <c r="G121" s="9"/>
      <c r="H121" s="1"/>
      <c r="I121" s="101" t="str">
        <f t="shared" si="21"/>
        <v/>
      </c>
      <c r="J121" s="101" t="str">
        <f t="shared" si="22"/>
        <v/>
      </c>
      <c r="K121" s="10"/>
      <c r="L121" s="100" t="str">
        <f t="shared" si="2"/>
        <v/>
      </c>
      <c r="M121" s="11"/>
      <c r="N121" s="11"/>
      <c r="O121" s="6"/>
      <c r="P121" s="22"/>
    </row>
    <row r="122" spans="1:33" x14ac:dyDescent="0.25">
      <c r="A122" s="14">
        <v>9</v>
      </c>
      <c r="B122" s="12"/>
      <c r="C122" s="7"/>
      <c r="D122" s="7"/>
      <c r="E122" s="112"/>
      <c r="F122" s="12"/>
      <c r="G122" s="9"/>
      <c r="H122" s="1"/>
      <c r="I122" s="101" t="str">
        <f t="shared" si="21"/>
        <v/>
      </c>
      <c r="J122" s="101" t="str">
        <f t="shared" si="22"/>
        <v/>
      </c>
      <c r="K122" s="10"/>
      <c r="L122" s="100" t="str">
        <f t="shared" ref="L122:L138" si="23">+IF(K122="","",IF(J122="",I122*K122,J122*K122))</f>
        <v/>
      </c>
      <c r="M122" s="11"/>
      <c r="N122" s="11"/>
      <c r="O122" s="6"/>
      <c r="P122" s="22"/>
    </row>
    <row r="123" spans="1:33" x14ac:dyDescent="0.25">
      <c r="A123" s="14">
        <v>10</v>
      </c>
      <c r="B123" s="12"/>
      <c r="C123" s="7"/>
      <c r="D123" s="7"/>
      <c r="E123" s="112"/>
      <c r="F123" s="12"/>
      <c r="G123" s="9"/>
      <c r="H123" s="1"/>
      <c r="I123" s="101" t="str">
        <f t="shared" si="21"/>
        <v/>
      </c>
      <c r="J123" s="101" t="str">
        <f t="shared" si="22"/>
        <v/>
      </c>
      <c r="K123" s="10"/>
      <c r="L123" s="100" t="str">
        <f t="shared" si="23"/>
        <v/>
      </c>
      <c r="M123" s="11"/>
      <c r="N123" s="11"/>
      <c r="O123" s="6"/>
      <c r="P123" s="22"/>
    </row>
    <row r="124" spans="1:33" x14ac:dyDescent="0.25">
      <c r="A124" s="14">
        <v>11</v>
      </c>
      <c r="B124" s="12"/>
      <c r="C124" s="7"/>
      <c r="D124" s="7"/>
      <c r="E124" s="112"/>
      <c r="F124" s="12"/>
      <c r="G124" s="9"/>
      <c r="H124" s="1"/>
      <c r="I124" s="101" t="str">
        <f t="shared" si="21"/>
        <v/>
      </c>
      <c r="J124" s="101" t="str">
        <f t="shared" si="22"/>
        <v/>
      </c>
      <c r="K124" s="10"/>
      <c r="L124" s="100" t="str">
        <f t="shared" si="23"/>
        <v/>
      </c>
      <c r="M124" s="11"/>
      <c r="N124" s="11"/>
      <c r="O124" s="6"/>
      <c r="P124" s="22"/>
    </row>
    <row r="125" spans="1:33" x14ac:dyDescent="0.25">
      <c r="A125" s="14">
        <v>12</v>
      </c>
      <c r="B125" s="12"/>
      <c r="C125" s="7"/>
      <c r="D125" s="7"/>
      <c r="E125" s="112"/>
      <c r="F125" s="12"/>
      <c r="G125" s="9"/>
      <c r="H125" s="1"/>
      <c r="I125" s="101" t="str">
        <f t="shared" si="21"/>
        <v/>
      </c>
      <c r="J125" s="101" t="str">
        <f t="shared" si="22"/>
        <v/>
      </c>
      <c r="K125" s="10"/>
      <c r="L125" s="100" t="str">
        <f t="shared" si="23"/>
        <v/>
      </c>
      <c r="M125" s="11"/>
      <c r="N125" s="11"/>
      <c r="O125" s="6"/>
      <c r="P125" s="22"/>
    </row>
    <row r="126" spans="1:33" x14ac:dyDescent="0.25">
      <c r="A126" s="14">
        <v>13</v>
      </c>
      <c r="B126" s="12"/>
      <c r="C126" s="7"/>
      <c r="D126" s="7"/>
      <c r="E126" s="112"/>
      <c r="F126" s="12"/>
      <c r="G126" s="9"/>
      <c r="H126" s="1"/>
      <c r="I126" s="101" t="str">
        <f t="shared" si="21"/>
        <v/>
      </c>
      <c r="J126" s="101" t="str">
        <f t="shared" si="22"/>
        <v/>
      </c>
      <c r="K126" s="10"/>
      <c r="L126" s="100" t="str">
        <f t="shared" si="23"/>
        <v/>
      </c>
      <c r="M126" s="11"/>
      <c r="N126" s="11"/>
      <c r="O126" s="6"/>
      <c r="P126" s="22"/>
    </row>
    <row r="127" spans="1:33" x14ac:dyDescent="0.25">
      <c r="A127" s="14">
        <v>14</v>
      </c>
      <c r="B127" s="12"/>
      <c r="C127" s="7"/>
      <c r="D127" s="7"/>
      <c r="E127" s="112"/>
      <c r="F127" s="12"/>
      <c r="G127" s="9"/>
      <c r="H127" s="1"/>
      <c r="I127" s="101" t="str">
        <f t="shared" si="21"/>
        <v/>
      </c>
      <c r="J127" s="101" t="str">
        <f t="shared" si="22"/>
        <v/>
      </c>
      <c r="K127" s="10"/>
      <c r="L127" s="100" t="str">
        <f t="shared" si="23"/>
        <v/>
      </c>
      <c r="M127" s="11"/>
      <c r="N127" s="11"/>
      <c r="O127" s="6"/>
      <c r="P127" s="22"/>
    </row>
    <row r="128" spans="1:33" x14ac:dyDescent="0.25">
      <c r="A128" s="14">
        <v>15</v>
      </c>
      <c r="B128" s="12"/>
      <c r="C128" s="7"/>
      <c r="D128" s="7"/>
      <c r="E128" s="112"/>
      <c r="F128" s="12"/>
      <c r="G128" s="9"/>
      <c r="H128" s="1"/>
      <c r="I128" s="101" t="str">
        <f t="shared" si="21"/>
        <v/>
      </c>
      <c r="J128" s="101" t="str">
        <f t="shared" si="22"/>
        <v/>
      </c>
      <c r="K128" s="10"/>
      <c r="L128" s="100" t="str">
        <f t="shared" si="23"/>
        <v/>
      </c>
      <c r="M128" s="11"/>
      <c r="N128" s="11"/>
      <c r="O128" s="6"/>
      <c r="P128" s="22"/>
    </row>
    <row r="129" spans="1:33" x14ac:dyDescent="0.25">
      <c r="A129" s="14">
        <v>16</v>
      </c>
      <c r="B129" s="12"/>
      <c r="C129" s="7"/>
      <c r="D129" s="7"/>
      <c r="E129" s="112"/>
      <c r="F129" s="12"/>
      <c r="G129" s="9"/>
      <c r="H129" s="1"/>
      <c r="I129" s="101" t="str">
        <f t="shared" si="21"/>
        <v/>
      </c>
      <c r="J129" s="101" t="str">
        <f t="shared" si="22"/>
        <v/>
      </c>
      <c r="K129" s="10"/>
      <c r="L129" s="100" t="str">
        <f t="shared" si="23"/>
        <v/>
      </c>
      <c r="M129" s="11"/>
      <c r="N129" s="11"/>
      <c r="O129" s="6"/>
      <c r="P129" s="22"/>
    </row>
    <row r="130" spans="1:33" x14ac:dyDescent="0.25">
      <c r="A130" s="14">
        <v>17</v>
      </c>
      <c r="B130" s="12"/>
      <c r="C130" s="7"/>
      <c r="D130" s="7"/>
      <c r="E130" s="112"/>
      <c r="F130" s="12"/>
      <c r="G130" s="9"/>
      <c r="H130" s="1"/>
      <c r="I130" s="101" t="str">
        <f t="shared" si="21"/>
        <v/>
      </c>
      <c r="J130" s="101" t="str">
        <f t="shared" si="22"/>
        <v/>
      </c>
      <c r="K130" s="10"/>
      <c r="L130" s="100" t="str">
        <f t="shared" si="23"/>
        <v/>
      </c>
      <c r="M130" s="11"/>
      <c r="N130" s="11"/>
      <c r="O130" s="6"/>
      <c r="P130" s="22"/>
    </row>
    <row r="131" spans="1:33" x14ac:dyDescent="0.25">
      <c r="A131" s="14">
        <v>18</v>
      </c>
      <c r="B131" s="12"/>
      <c r="C131" s="7"/>
      <c r="D131" s="7"/>
      <c r="E131" s="112"/>
      <c r="F131" s="12"/>
      <c r="G131" s="9"/>
      <c r="H131" s="1"/>
      <c r="I131" s="101" t="str">
        <f t="shared" si="21"/>
        <v/>
      </c>
      <c r="J131" s="101" t="str">
        <f t="shared" si="22"/>
        <v/>
      </c>
      <c r="K131" s="10"/>
      <c r="L131" s="100" t="str">
        <f t="shared" si="23"/>
        <v/>
      </c>
      <c r="M131" s="11"/>
      <c r="N131" s="11"/>
      <c r="O131" s="6"/>
      <c r="P131" s="22"/>
    </row>
    <row r="132" spans="1:33" x14ac:dyDescent="0.25">
      <c r="A132" s="14">
        <v>19</v>
      </c>
      <c r="B132" s="12"/>
      <c r="C132" s="7"/>
      <c r="D132" s="7"/>
      <c r="E132" s="112"/>
      <c r="F132" s="12"/>
      <c r="G132" s="9"/>
      <c r="H132" s="1"/>
      <c r="I132" s="101" t="str">
        <f t="shared" si="21"/>
        <v/>
      </c>
      <c r="J132" s="101" t="str">
        <f t="shared" si="22"/>
        <v/>
      </c>
      <c r="K132" s="10"/>
      <c r="L132" s="100" t="str">
        <f t="shared" si="23"/>
        <v/>
      </c>
      <c r="M132" s="11"/>
      <c r="N132" s="11"/>
      <c r="O132" s="6"/>
      <c r="P132" s="22"/>
    </row>
    <row r="133" spans="1:33" x14ac:dyDescent="0.25">
      <c r="A133" s="14">
        <v>20</v>
      </c>
      <c r="B133" s="12"/>
      <c r="C133" s="7"/>
      <c r="D133" s="7"/>
      <c r="E133" s="112"/>
      <c r="F133" s="12"/>
      <c r="G133" s="9"/>
      <c r="H133" s="1"/>
      <c r="I133" s="101" t="str">
        <f t="shared" si="21"/>
        <v/>
      </c>
      <c r="J133" s="101" t="str">
        <f t="shared" si="22"/>
        <v/>
      </c>
      <c r="K133" s="10"/>
      <c r="L133" s="100" t="str">
        <f t="shared" si="23"/>
        <v/>
      </c>
      <c r="M133" s="11"/>
      <c r="N133" s="11"/>
      <c r="O133" s="6"/>
      <c r="P133" s="22"/>
    </row>
    <row r="134" spans="1:33" x14ac:dyDescent="0.25">
      <c r="A134" s="14">
        <v>21</v>
      </c>
      <c r="B134" s="12"/>
      <c r="C134" s="7"/>
      <c r="D134" s="7"/>
      <c r="E134" s="112"/>
      <c r="F134" s="12"/>
      <c r="G134" s="9"/>
      <c r="H134" s="1"/>
      <c r="I134" s="101" t="str">
        <f t="shared" si="21"/>
        <v/>
      </c>
      <c r="J134" s="101" t="str">
        <f t="shared" si="22"/>
        <v/>
      </c>
      <c r="K134" s="10"/>
      <c r="L134" s="100" t="str">
        <f t="shared" si="23"/>
        <v/>
      </c>
      <c r="M134" s="11"/>
      <c r="N134" s="11"/>
      <c r="O134" s="6"/>
      <c r="P134" s="22"/>
    </row>
    <row r="135" spans="1:33" x14ac:dyDescent="0.25">
      <c r="A135" s="14">
        <v>22</v>
      </c>
      <c r="B135" s="12"/>
      <c r="C135" s="7"/>
      <c r="D135" s="7"/>
      <c r="E135" s="112"/>
      <c r="F135" s="12"/>
      <c r="G135" s="9"/>
      <c r="H135" s="1"/>
      <c r="I135" s="101" t="str">
        <f t="shared" si="21"/>
        <v/>
      </c>
      <c r="J135" s="101" t="str">
        <f t="shared" si="22"/>
        <v/>
      </c>
      <c r="K135" s="10"/>
      <c r="L135" s="100" t="str">
        <f t="shared" si="23"/>
        <v/>
      </c>
      <c r="M135" s="11"/>
      <c r="N135" s="11"/>
      <c r="O135" s="6"/>
      <c r="P135" s="22"/>
    </row>
    <row r="136" spans="1:33" x14ac:dyDescent="0.25">
      <c r="A136" s="14">
        <v>23</v>
      </c>
      <c r="B136" s="12"/>
      <c r="C136" s="7"/>
      <c r="D136" s="7"/>
      <c r="E136" s="112"/>
      <c r="F136" s="12"/>
      <c r="G136" s="9"/>
      <c r="H136" s="1"/>
      <c r="I136" s="101" t="str">
        <f t="shared" si="21"/>
        <v/>
      </c>
      <c r="J136" s="101" t="str">
        <f t="shared" si="22"/>
        <v/>
      </c>
      <c r="K136" s="10"/>
      <c r="L136" s="100" t="str">
        <f t="shared" si="23"/>
        <v/>
      </c>
      <c r="M136" s="11"/>
      <c r="N136" s="11"/>
      <c r="O136" s="6"/>
      <c r="P136" s="22"/>
    </row>
    <row r="137" spans="1:33" x14ac:dyDescent="0.25">
      <c r="A137" s="14">
        <v>24</v>
      </c>
      <c r="B137" s="12"/>
      <c r="C137" s="7"/>
      <c r="D137" s="7"/>
      <c r="E137" s="112"/>
      <c r="F137" s="12"/>
      <c r="G137" s="9"/>
      <c r="H137" s="1"/>
      <c r="I137" s="101" t="str">
        <f t="shared" si="21"/>
        <v/>
      </c>
      <c r="J137" s="101" t="str">
        <f t="shared" si="22"/>
        <v/>
      </c>
      <c r="K137" s="10"/>
      <c r="L137" s="100" t="str">
        <f t="shared" si="23"/>
        <v/>
      </c>
      <c r="M137" s="11"/>
      <c r="N137" s="11"/>
      <c r="O137" s="6"/>
      <c r="P137" s="22"/>
    </row>
    <row r="138" spans="1:33" x14ac:dyDescent="0.25">
      <c r="A138" s="14">
        <v>25</v>
      </c>
      <c r="B138" s="12"/>
      <c r="C138" s="7"/>
      <c r="D138" s="7"/>
      <c r="E138" s="112"/>
      <c r="F138" s="12"/>
      <c r="G138" s="9"/>
      <c r="H138" s="1"/>
      <c r="I138" s="101" t="str">
        <f t="shared" si="21"/>
        <v/>
      </c>
      <c r="J138" s="101" t="str">
        <f t="shared" si="22"/>
        <v/>
      </c>
      <c r="K138" s="10"/>
      <c r="L138" s="100" t="str">
        <f t="shared" si="23"/>
        <v/>
      </c>
      <c r="M138" s="11"/>
      <c r="N138" s="11"/>
      <c r="O138" s="6"/>
      <c r="P138" s="22"/>
    </row>
    <row r="139" spans="1:33" s="26" customFormat="1" x14ac:dyDescent="0.25">
      <c r="A139" s="30" t="s">
        <v>11</v>
      </c>
      <c r="B139" s="23" t="s">
        <v>68</v>
      </c>
      <c r="C139" s="23"/>
      <c r="D139" s="23"/>
      <c r="E139" s="23"/>
      <c r="F139" s="23"/>
      <c r="G139" s="23"/>
      <c r="H139" s="23"/>
      <c r="I139" s="23"/>
      <c r="J139" s="23"/>
      <c r="K139" s="32"/>
      <c r="L139" s="23"/>
      <c r="M139" s="23"/>
      <c r="N139" s="23"/>
      <c r="O139" s="23"/>
      <c r="P139" s="21"/>
      <c r="AB139" s="29"/>
      <c r="AG139" s="44"/>
    </row>
    <row r="140" spans="1:33" x14ac:dyDescent="0.25">
      <c r="A140" s="14">
        <v>1</v>
      </c>
      <c r="B140" s="15"/>
      <c r="C140" s="7"/>
      <c r="D140" s="7"/>
      <c r="E140" s="15"/>
      <c r="F140" s="12"/>
      <c r="G140" s="9"/>
      <c r="H140" s="1"/>
      <c r="I140" s="101" t="str">
        <f t="shared" ref="I140" si="24">IF($P$3="НЕ",F140*H140,"")</f>
        <v/>
      </c>
      <c r="J140" s="101" t="str">
        <f t="shared" ref="J140" si="25">IF($P$3="ДА", F140*H140*1.2,"")</f>
        <v/>
      </c>
      <c r="K140" s="10"/>
      <c r="L140" s="100" t="str">
        <f t="shared" ref="L140:L182" si="26">+IF(K140="","",IF(J140="",I140*K140,J140*K140))</f>
        <v/>
      </c>
      <c r="M140" s="11"/>
      <c r="N140" s="11"/>
      <c r="O140" s="6"/>
      <c r="P140" s="22"/>
      <c r="U140" s="44" t="s">
        <v>12</v>
      </c>
      <c r="V140" s="74"/>
    </row>
    <row r="141" spans="1:33" x14ac:dyDescent="0.25">
      <c r="A141" s="14">
        <v>2</v>
      </c>
      <c r="B141" s="15"/>
      <c r="C141" s="7"/>
      <c r="D141" s="7"/>
      <c r="E141" s="15"/>
      <c r="F141" s="12"/>
      <c r="G141" s="9"/>
      <c r="H141" s="1"/>
      <c r="I141" s="101" t="str">
        <f t="shared" ref="I141:I155" si="27">IF($P$3="НЕ",F141*H141,"")</f>
        <v/>
      </c>
      <c r="J141" s="101" t="str">
        <f t="shared" ref="J141:J155" si="28">IF($P$3="ДА", F141*H141*1.2,"")</f>
        <v/>
      </c>
      <c r="K141" s="10"/>
      <c r="L141" s="100" t="str">
        <f t="shared" si="26"/>
        <v/>
      </c>
      <c r="M141" s="11"/>
      <c r="N141" s="11"/>
      <c r="O141" s="6"/>
      <c r="P141" s="22"/>
      <c r="U141" s="44" t="s">
        <v>36</v>
      </c>
      <c r="V141" s="74"/>
      <c r="W141" s="16"/>
      <c r="Y141" s="16"/>
      <c r="Z141" s="16"/>
      <c r="AA141" s="16"/>
      <c r="AB141" s="107"/>
      <c r="AC141" s="16"/>
      <c r="AD141" s="16"/>
    </row>
    <row r="142" spans="1:33" ht="66.75" customHeight="1" x14ac:dyDescent="0.25">
      <c r="A142" s="14">
        <v>3</v>
      </c>
      <c r="B142" s="15"/>
      <c r="C142" s="7"/>
      <c r="D142" s="7"/>
      <c r="E142" s="15"/>
      <c r="F142" s="12"/>
      <c r="G142" s="9"/>
      <c r="H142" s="1"/>
      <c r="I142" s="101" t="str">
        <f t="shared" si="27"/>
        <v/>
      </c>
      <c r="J142" s="101" t="str">
        <f t="shared" si="28"/>
        <v/>
      </c>
      <c r="K142" s="10"/>
      <c r="L142" s="100" t="str">
        <f t="shared" si="26"/>
        <v/>
      </c>
      <c r="M142" s="11"/>
      <c r="N142" s="11"/>
      <c r="O142" s="6"/>
      <c r="P142" s="22"/>
      <c r="U142" s="44" t="s">
        <v>13</v>
      </c>
      <c r="V142" s="74"/>
    </row>
    <row r="143" spans="1:33" ht="15.75" customHeight="1" x14ac:dyDescent="0.25">
      <c r="A143" s="14">
        <v>4</v>
      </c>
      <c r="B143" s="15"/>
      <c r="C143" s="7"/>
      <c r="D143" s="7"/>
      <c r="E143" s="15"/>
      <c r="F143" s="12"/>
      <c r="G143" s="9"/>
      <c r="H143" s="1"/>
      <c r="I143" s="101" t="str">
        <f t="shared" si="27"/>
        <v/>
      </c>
      <c r="J143" s="101" t="str">
        <f t="shared" si="28"/>
        <v/>
      </c>
      <c r="K143" s="10"/>
      <c r="L143" s="100" t="str">
        <f t="shared" si="26"/>
        <v/>
      </c>
      <c r="M143" s="11"/>
      <c r="N143" s="11"/>
      <c r="O143" s="6"/>
      <c r="P143" s="22"/>
      <c r="U143" s="26" t="s">
        <v>64</v>
      </c>
      <c r="V143" s="74"/>
      <c r="X143" s="16"/>
    </row>
    <row r="144" spans="1:33" ht="15.75" customHeight="1" x14ac:dyDescent="0.25">
      <c r="A144" s="14">
        <v>5</v>
      </c>
      <c r="B144" s="15"/>
      <c r="C144" s="7"/>
      <c r="D144" s="7"/>
      <c r="E144" s="15"/>
      <c r="F144" s="12"/>
      <c r="G144" s="9"/>
      <c r="H144" s="1"/>
      <c r="I144" s="101" t="str">
        <f t="shared" si="27"/>
        <v/>
      </c>
      <c r="J144" s="101" t="str">
        <f t="shared" si="28"/>
        <v/>
      </c>
      <c r="K144" s="10"/>
      <c r="L144" s="100" t="str">
        <f t="shared" si="26"/>
        <v/>
      </c>
      <c r="M144" s="11"/>
      <c r="N144" s="11"/>
      <c r="O144" s="6"/>
      <c r="P144" s="22"/>
      <c r="U144" s="26"/>
    </row>
    <row r="145" spans="1:33" ht="15.75" customHeight="1" x14ac:dyDescent="0.25">
      <c r="A145" s="14">
        <v>6</v>
      </c>
      <c r="B145" s="15"/>
      <c r="C145" s="7"/>
      <c r="D145" s="7"/>
      <c r="E145" s="15"/>
      <c r="F145" s="12"/>
      <c r="G145" s="9"/>
      <c r="H145" s="1"/>
      <c r="I145" s="101" t="str">
        <f t="shared" si="27"/>
        <v/>
      </c>
      <c r="J145" s="101" t="str">
        <f t="shared" si="28"/>
        <v/>
      </c>
      <c r="K145" s="10"/>
      <c r="L145" s="100" t="str">
        <f t="shared" si="26"/>
        <v/>
      </c>
      <c r="M145" s="11"/>
      <c r="N145" s="11"/>
      <c r="O145" s="6"/>
      <c r="P145" s="22"/>
      <c r="U145" s="26"/>
    </row>
    <row r="146" spans="1:33" ht="15.75" customHeight="1" x14ac:dyDescent="0.25">
      <c r="A146" s="14">
        <v>7</v>
      </c>
      <c r="B146" s="15"/>
      <c r="C146" s="7"/>
      <c r="D146" s="7"/>
      <c r="E146" s="15"/>
      <c r="F146" s="12"/>
      <c r="G146" s="9"/>
      <c r="H146" s="1"/>
      <c r="I146" s="101" t="str">
        <f t="shared" si="27"/>
        <v/>
      </c>
      <c r="J146" s="101" t="str">
        <f t="shared" si="28"/>
        <v/>
      </c>
      <c r="K146" s="10"/>
      <c r="L146" s="100" t="str">
        <f t="shared" si="26"/>
        <v/>
      </c>
      <c r="M146" s="11"/>
      <c r="N146" s="11"/>
      <c r="O146" s="6"/>
      <c r="P146" s="22"/>
      <c r="U146" s="26"/>
    </row>
    <row r="147" spans="1:33" ht="15.75" customHeight="1" x14ac:dyDescent="0.25">
      <c r="A147" s="14">
        <v>8</v>
      </c>
      <c r="B147" s="15"/>
      <c r="C147" s="7"/>
      <c r="D147" s="7"/>
      <c r="E147" s="15"/>
      <c r="F147" s="12"/>
      <c r="G147" s="9"/>
      <c r="H147" s="1"/>
      <c r="I147" s="101" t="str">
        <f t="shared" si="27"/>
        <v/>
      </c>
      <c r="J147" s="101" t="str">
        <f t="shared" si="28"/>
        <v/>
      </c>
      <c r="K147" s="10"/>
      <c r="L147" s="100" t="str">
        <f t="shared" si="26"/>
        <v/>
      </c>
      <c r="M147" s="11"/>
      <c r="N147" s="11"/>
      <c r="O147" s="6"/>
      <c r="P147" s="22"/>
      <c r="U147" s="26"/>
    </row>
    <row r="148" spans="1:33" ht="15.75" customHeight="1" x14ac:dyDescent="0.25">
      <c r="A148" s="14">
        <v>9</v>
      </c>
      <c r="B148" s="15"/>
      <c r="C148" s="7"/>
      <c r="D148" s="7"/>
      <c r="E148" s="15"/>
      <c r="F148" s="12"/>
      <c r="G148" s="9"/>
      <c r="H148" s="1"/>
      <c r="I148" s="101" t="str">
        <f t="shared" si="27"/>
        <v/>
      </c>
      <c r="J148" s="101" t="str">
        <f t="shared" si="28"/>
        <v/>
      </c>
      <c r="K148" s="10"/>
      <c r="L148" s="100" t="str">
        <f t="shared" si="26"/>
        <v/>
      </c>
      <c r="M148" s="11"/>
      <c r="N148" s="11"/>
      <c r="O148" s="6"/>
      <c r="P148" s="22"/>
      <c r="U148" s="26"/>
    </row>
    <row r="149" spans="1:33" ht="15.75" customHeight="1" x14ac:dyDescent="0.25">
      <c r="A149" s="14">
        <v>10</v>
      </c>
      <c r="B149" s="15"/>
      <c r="C149" s="7"/>
      <c r="D149" s="7"/>
      <c r="E149" s="15"/>
      <c r="F149" s="12"/>
      <c r="G149" s="9"/>
      <c r="H149" s="1"/>
      <c r="I149" s="101" t="str">
        <f t="shared" si="27"/>
        <v/>
      </c>
      <c r="J149" s="101" t="str">
        <f t="shared" si="28"/>
        <v/>
      </c>
      <c r="K149" s="10"/>
      <c r="L149" s="100" t="str">
        <f t="shared" si="26"/>
        <v/>
      </c>
      <c r="M149" s="11"/>
      <c r="N149" s="11"/>
      <c r="O149" s="6"/>
      <c r="P149" s="22"/>
      <c r="U149" s="26"/>
    </row>
    <row r="150" spans="1:33" ht="15.75" customHeight="1" x14ac:dyDescent="0.25">
      <c r="A150" s="14">
        <v>11</v>
      </c>
      <c r="B150" s="15"/>
      <c r="C150" s="7"/>
      <c r="D150" s="7"/>
      <c r="E150" s="15"/>
      <c r="F150" s="12"/>
      <c r="G150" s="9"/>
      <c r="H150" s="1"/>
      <c r="I150" s="101" t="str">
        <f t="shared" si="27"/>
        <v/>
      </c>
      <c r="J150" s="101" t="str">
        <f t="shared" si="28"/>
        <v/>
      </c>
      <c r="K150" s="10"/>
      <c r="L150" s="100" t="str">
        <f t="shared" si="26"/>
        <v/>
      </c>
      <c r="M150" s="11"/>
      <c r="N150" s="11"/>
      <c r="O150" s="6"/>
      <c r="P150" s="22"/>
      <c r="U150" s="26"/>
    </row>
    <row r="151" spans="1:33" ht="15.75" customHeight="1" x14ac:dyDescent="0.25">
      <c r="A151" s="14">
        <v>12</v>
      </c>
      <c r="B151" s="15"/>
      <c r="C151" s="7"/>
      <c r="D151" s="7"/>
      <c r="E151" s="15"/>
      <c r="F151" s="12"/>
      <c r="G151" s="9"/>
      <c r="H151" s="1"/>
      <c r="I151" s="101" t="str">
        <f t="shared" si="27"/>
        <v/>
      </c>
      <c r="J151" s="101" t="str">
        <f t="shared" si="28"/>
        <v/>
      </c>
      <c r="K151" s="10"/>
      <c r="L151" s="100" t="str">
        <f t="shared" si="26"/>
        <v/>
      </c>
      <c r="M151" s="11"/>
      <c r="N151" s="11"/>
      <c r="O151" s="6"/>
      <c r="P151" s="22"/>
      <c r="U151" s="26"/>
    </row>
    <row r="152" spans="1:33" ht="15.75" customHeight="1" x14ac:dyDescent="0.25">
      <c r="A152" s="14">
        <v>13</v>
      </c>
      <c r="B152" s="15"/>
      <c r="C152" s="7"/>
      <c r="D152" s="7"/>
      <c r="E152" s="15"/>
      <c r="F152" s="12"/>
      <c r="G152" s="9"/>
      <c r="H152" s="1"/>
      <c r="I152" s="101" t="str">
        <f t="shared" si="27"/>
        <v/>
      </c>
      <c r="J152" s="101" t="str">
        <f t="shared" si="28"/>
        <v/>
      </c>
      <c r="K152" s="10"/>
      <c r="L152" s="100" t="str">
        <f t="shared" si="26"/>
        <v/>
      </c>
      <c r="M152" s="11"/>
      <c r="N152" s="11"/>
      <c r="O152" s="6"/>
      <c r="P152" s="22"/>
      <c r="U152" s="26"/>
    </row>
    <row r="153" spans="1:33" ht="15.75" customHeight="1" x14ac:dyDescent="0.25">
      <c r="A153" s="14">
        <v>14</v>
      </c>
      <c r="B153" s="15"/>
      <c r="C153" s="7"/>
      <c r="D153" s="7"/>
      <c r="E153" s="15"/>
      <c r="F153" s="12"/>
      <c r="G153" s="9"/>
      <c r="H153" s="1"/>
      <c r="I153" s="101" t="str">
        <f t="shared" si="27"/>
        <v/>
      </c>
      <c r="J153" s="101" t="str">
        <f t="shared" si="28"/>
        <v/>
      </c>
      <c r="K153" s="10"/>
      <c r="L153" s="100" t="str">
        <f t="shared" si="26"/>
        <v/>
      </c>
      <c r="M153" s="11"/>
      <c r="N153" s="11"/>
      <c r="O153" s="6"/>
      <c r="P153" s="22"/>
      <c r="U153" s="26"/>
    </row>
    <row r="154" spans="1:33" ht="15.75" customHeight="1" x14ac:dyDescent="0.25">
      <c r="A154" s="14">
        <v>15</v>
      </c>
      <c r="B154" s="15"/>
      <c r="C154" s="7"/>
      <c r="D154" s="7"/>
      <c r="E154" s="15"/>
      <c r="F154" s="12"/>
      <c r="G154" s="9"/>
      <c r="H154" s="1"/>
      <c r="I154" s="101" t="str">
        <f t="shared" si="27"/>
        <v/>
      </c>
      <c r="J154" s="101" t="str">
        <f t="shared" si="28"/>
        <v/>
      </c>
      <c r="K154" s="10"/>
      <c r="L154" s="100" t="str">
        <f t="shared" si="26"/>
        <v/>
      </c>
      <c r="M154" s="11"/>
      <c r="N154" s="11"/>
      <c r="O154" s="6"/>
      <c r="P154" s="22"/>
      <c r="U154" s="26"/>
    </row>
    <row r="155" spans="1:33" ht="15.75" customHeight="1" x14ac:dyDescent="0.25">
      <c r="A155" s="14">
        <v>16</v>
      </c>
      <c r="B155" s="15"/>
      <c r="C155" s="7"/>
      <c r="D155" s="7"/>
      <c r="E155" s="15"/>
      <c r="F155" s="12"/>
      <c r="G155" s="9"/>
      <c r="H155" s="1"/>
      <c r="I155" s="101" t="str">
        <f t="shared" si="27"/>
        <v/>
      </c>
      <c r="J155" s="101" t="str">
        <f t="shared" si="28"/>
        <v/>
      </c>
      <c r="K155" s="10"/>
      <c r="L155" s="100" t="str">
        <f t="shared" si="26"/>
        <v/>
      </c>
      <c r="M155" s="11"/>
      <c r="N155" s="11"/>
      <c r="O155" s="6"/>
      <c r="P155" s="22"/>
      <c r="U155" s="26"/>
    </row>
    <row r="156" spans="1:33" s="26" customFormat="1" x14ac:dyDescent="0.25">
      <c r="A156" s="30" t="s">
        <v>14</v>
      </c>
      <c r="B156" s="23" t="s">
        <v>70</v>
      </c>
      <c r="C156" s="23"/>
      <c r="D156" s="23"/>
      <c r="E156" s="23"/>
      <c r="F156" s="23"/>
      <c r="G156" s="23"/>
      <c r="H156" s="23"/>
      <c r="I156" s="23"/>
      <c r="J156" s="23"/>
      <c r="K156" s="32"/>
      <c r="L156" s="23"/>
      <c r="M156" s="23"/>
      <c r="N156" s="23"/>
      <c r="O156" s="23"/>
      <c r="P156" s="21"/>
      <c r="AB156" s="29"/>
      <c r="AG156" s="44"/>
    </row>
    <row r="157" spans="1:33" x14ac:dyDescent="0.25">
      <c r="A157" s="14">
        <v>1</v>
      </c>
      <c r="B157" s="15"/>
      <c r="C157" s="7"/>
      <c r="D157" s="7"/>
      <c r="E157" s="2"/>
      <c r="F157" s="12"/>
      <c r="G157" s="9"/>
      <c r="H157" s="1"/>
      <c r="I157" s="101" t="str">
        <f t="shared" ref="I157" si="29">IF($P$3="НЕ",F157*H157,"")</f>
        <v/>
      </c>
      <c r="J157" s="101" t="str">
        <f t="shared" ref="J157" si="30">IF($P$3="ДА", F157*H157*1.2,"")</f>
        <v/>
      </c>
      <c r="K157" s="10"/>
      <c r="L157" s="100" t="str">
        <f t="shared" ref="L157:L172" si="31">+IF(K157="","",IF(J157="",I157*K157,J157*K157))</f>
        <v/>
      </c>
      <c r="M157" s="11"/>
      <c r="N157" s="11"/>
      <c r="O157" s="6"/>
      <c r="P157" s="22"/>
      <c r="U157" s="44" t="s">
        <v>12</v>
      </c>
    </row>
    <row r="158" spans="1:33" x14ac:dyDescent="0.25">
      <c r="A158" s="14">
        <v>2</v>
      </c>
      <c r="B158" s="15"/>
      <c r="C158" s="7"/>
      <c r="D158" s="7"/>
      <c r="E158" s="2"/>
      <c r="F158" s="12"/>
      <c r="G158" s="9"/>
      <c r="H158" s="1"/>
      <c r="I158" s="101" t="str">
        <f t="shared" ref="I158:I172" si="32">IF($P$3="НЕ",F158*H158,"")</f>
        <v/>
      </c>
      <c r="J158" s="101" t="str">
        <f t="shared" ref="J158:J172" si="33">IF($P$3="ДА", F158*H158*1.2,"")</f>
        <v/>
      </c>
      <c r="K158" s="10"/>
      <c r="L158" s="100" t="str">
        <f t="shared" si="31"/>
        <v/>
      </c>
      <c r="M158" s="11"/>
      <c r="N158" s="11"/>
      <c r="O158" s="6"/>
      <c r="P158" s="22"/>
      <c r="U158" s="44" t="s">
        <v>36</v>
      </c>
      <c r="V158" s="16"/>
      <c r="W158" s="16"/>
      <c r="Y158" s="16"/>
      <c r="Z158" s="16"/>
      <c r="AA158" s="16"/>
      <c r="AB158" s="107"/>
      <c r="AC158" s="16"/>
      <c r="AD158" s="16"/>
    </row>
    <row r="159" spans="1:33" ht="15.75" customHeight="1" x14ac:dyDescent="0.25">
      <c r="A159" s="14">
        <v>3</v>
      </c>
      <c r="B159" s="15"/>
      <c r="C159" s="7"/>
      <c r="D159" s="7"/>
      <c r="E159" s="2"/>
      <c r="F159" s="12"/>
      <c r="G159" s="9"/>
      <c r="H159" s="1"/>
      <c r="I159" s="101" t="str">
        <f t="shared" si="32"/>
        <v/>
      </c>
      <c r="J159" s="101" t="str">
        <f t="shared" si="33"/>
        <v/>
      </c>
      <c r="K159" s="10"/>
      <c r="L159" s="100" t="str">
        <f t="shared" si="31"/>
        <v/>
      </c>
      <c r="M159" s="11"/>
      <c r="N159" s="11"/>
      <c r="O159" s="6"/>
      <c r="P159" s="22"/>
      <c r="U159" s="44" t="s">
        <v>13</v>
      </c>
    </row>
    <row r="160" spans="1:33" ht="15.75" customHeight="1" x14ac:dyDescent="0.25">
      <c r="A160" s="14">
        <v>4</v>
      </c>
      <c r="B160" s="15"/>
      <c r="C160" s="7"/>
      <c r="D160" s="7"/>
      <c r="E160" s="2"/>
      <c r="F160" s="12"/>
      <c r="G160" s="9"/>
      <c r="H160" s="1"/>
      <c r="I160" s="101" t="str">
        <f t="shared" si="32"/>
        <v/>
      </c>
      <c r="J160" s="101" t="str">
        <f t="shared" si="33"/>
        <v/>
      </c>
      <c r="K160" s="10"/>
      <c r="L160" s="100" t="str">
        <f>+IF(K160="","",IF(J160="",I160*K160,J160*K160))</f>
        <v/>
      </c>
      <c r="M160" s="11"/>
      <c r="N160" s="11"/>
      <c r="O160" s="6"/>
      <c r="P160" s="22"/>
      <c r="U160" s="26" t="s">
        <v>64</v>
      </c>
      <c r="X160" s="16"/>
    </row>
    <row r="161" spans="1:33" ht="15.75" customHeight="1" x14ac:dyDescent="0.25">
      <c r="A161" s="14">
        <v>5</v>
      </c>
      <c r="B161" s="15"/>
      <c r="C161" s="7"/>
      <c r="D161" s="7"/>
      <c r="E161" s="2"/>
      <c r="F161" s="12"/>
      <c r="G161" s="9"/>
      <c r="H161" s="1"/>
      <c r="I161" s="101" t="str">
        <f t="shared" si="32"/>
        <v/>
      </c>
      <c r="J161" s="101" t="str">
        <f t="shared" si="33"/>
        <v/>
      </c>
      <c r="K161" s="10"/>
      <c r="L161" s="100" t="str">
        <f t="shared" si="31"/>
        <v/>
      </c>
      <c r="M161" s="11"/>
      <c r="N161" s="11"/>
      <c r="O161" s="6"/>
      <c r="P161" s="22"/>
      <c r="U161" s="26"/>
    </row>
    <row r="162" spans="1:33" ht="15.75" customHeight="1" x14ac:dyDescent="0.25">
      <c r="A162" s="14">
        <v>6</v>
      </c>
      <c r="B162" s="15"/>
      <c r="C162" s="7"/>
      <c r="D162" s="7"/>
      <c r="E162" s="2"/>
      <c r="F162" s="12"/>
      <c r="G162" s="9"/>
      <c r="H162" s="1"/>
      <c r="I162" s="101" t="str">
        <f t="shared" si="32"/>
        <v/>
      </c>
      <c r="J162" s="101" t="str">
        <f t="shared" si="33"/>
        <v/>
      </c>
      <c r="K162" s="10"/>
      <c r="L162" s="100" t="str">
        <f t="shared" si="31"/>
        <v/>
      </c>
      <c r="M162" s="11"/>
      <c r="N162" s="11"/>
      <c r="O162" s="6"/>
      <c r="P162" s="22"/>
    </row>
    <row r="163" spans="1:33" ht="15.75" customHeight="1" x14ac:dyDescent="0.25">
      <c r="A163" s="14">
        <v>7</v>
      </c>
      <c r="B163" s="15"/>
      <c r="C163" s="7"/>
      <c r="D163" s="7"/>
      <c r="E163" s="2"/>
      <c r="F163" s="12"/>
      <c r="G163" s="9"/>
      <c r="H163" s="1"/>
      <c r="I163" s="101" t="str">
        <f t="shared" si="32"/>
        <v/>
      </c>
      <c r="J163" s="101" t="str">
        <f t="shared" si="33"/>
        <v/>
      </c>
      <c r="K163" s="10"/>
      <c r="L163" s="100" t="str">
        <f t="shared" si="31"/>
        <v/>
      </c>
      <c r="M163" s="11"/>
      <c r="N163" s="11"/>
      <c r="O163" s="6"/>
      <c r="P163" s="22"/>
    </row>
    <row r="164" spans="1:33" ht="15.75" customHeight="1" x14ac:dyDescent="0.25">
      <c r="A164" s="14">
        <v>8</v>
      </c>
      <c r="B164" s="15"/>
      <c r="C164" s="7"/>
      <c r="D164" s="7"/>
      <c r="E164" s="2"/>
      <c r="F164" s="12"/>
      <c r="G164" s="9"/>
      <c r="H164" s="1"/>
      <c r="I164" s="101" t="str">
        <f t="shared" si="32"/>
        <v/>
      </c>
      <c r="J164" s="101" t="str">
        <f t="shared" si="33"/>
        <v/>
      </c>
      <c r="K164" s="10"/>
      <c r="L164" s="100" t="str">
        <f t="shared" si="31"/>
        <v/>
      </c>
      <c r="M164" s="11"/>
      <c r="N164" s="11"/>
      <c r="O164" s="6"/>
      <c r="P164" s="22"/>
    </row>
    <row r="165" spans="1:33" ht="15.75" customHeight="1" x14ac:dyDescent="0.25">
      <c r="A165" s="14">
        <v>9</v>
      </c>
      <c r="B165" s="15"/>
      <c r="C165" s="7"/>
      <c r="D165" s="7"/>
      <c r="E165" s="2"/>
      <c r="F165" s="12"/>
      <c r="G165" s="9"/>
      <c r="H165" s="1"/>
      <c r="I165" s="101" t="str">
        <f t="shared" si="32"/>
        <v/>
      </c>
      <c r="J165" s="101" t="str">
        <f t="shared" si="33"/>
        <v/>
      </c>
      <c r="K165" s="10"/>
      <c r="L165" s="100" t="str">
        <f t="shared" si="31"/>
        <v/>
      </c>
      <c r="M165" s="11"/>
      <c r="N165" s="11"/>
      <c r="O165" s="6"/>
      <c r="P165" s="22"/>
    </row>
    <row r="166" spans="1:33" ht="15.75" customHeight="1" x14ac:dyDescent="0.25">
      <c r="A166" s="14">
        <v>10</v>
      </c>
      <c r="B166" s="15"/>
      <c r="C166" s="7"/>
      <c r="D166" s="7"/>
      <c r="E166" s="2"/>
      <c r="F166" s="12"/>
      <c r="G166" s="9"/>
      <c r="H166" s="1"/>
      <c r="I166" s="101" t="str">
        <f t="shared" si="32"/>
        <v/>
      </c>
      <c r="J166" s="101" t="str">
        <f t="shared" si="33"/>
        <v/>
      </c>
      <c r="K166" s="10"/>
      <c r="L166" s="100" t="str">
        <f t="shared" si="31"/>
        <v/>
      </c>
      <c r="M166" s="11"/>
      <c r="N166" s="11"/>
      <c r="O166" s="6"/>
      <c r="P166" s="22"/>
    </row>
    <row r="167" spans="1:33" ht="15.75" customHeight="1" x14ac:dyDescent="0.25">
      <c r="A167" s="14">
        <v>11</v>
      </c>
      <c r="B167" s="15"/>
      <c r="C167" s="7"/>
      <c r="D167" s="7"/>
      <c r="E167" s="2"/>
      <c r="F167" s="12"/>
      <c r="G167" s="9"/>
      <c r="H167" s="1"/>
      <c r="I167" s="101" t="str">
        <f t="shared" si="32"/>
        <v/>
      </c>
      <c r="J167" s="101" t="str">
        <f t="shared" si="33"/>
        <v/>
      </c>
      <c r="K167" s="10"/>
      <c r="L167" s="100" t="str">
        <f t="shared" si="31"/>
        <v/>
      </c>
      <c r="M167" s="11"/>
      <c r="N167" s="11"/>
      <c r="O167" s="6"/>
      <c r="P167" s="22"/>
    </row>
    <row r="168" spans="1:33" ht="15.75" customHeight="1" x14ac:dyDescent="0.25">
      <c r="A168" s="14">
        <v>12</v>
      </c>
      <c r="B168" s="15"/>
      <c r="C168" s="7"/>
      <c r="D168" s="7"/>
      <c r="E168" s="2"/>
      <c r="F168" s="12"/>
      <c r="G168" s="9"/>
      <c r="H168" s="1"/>
      <c r="I168" s="101" t="str">
        <f t="shared" si="32"/>
        <v/>
      </c>
      <c r="J168" s="101" t="str">
        <f t="shared" si="33"/>
        <v/>
      </c>
      <c r="K168" s="10"/>
      <c r="L168" s="100" t="str">
        <f t="shared" si="31"/>
        <v/>
      </c>
      <c r="M168" s="11"/>
      <c r="N168" s="11"/>
      <c r="O168" s="6"/>
      <c r="P168" s="22"/>
    </row>
    <row r="169" spans="1:33" ht="15.75" customHeight="1" x14ac:dyDescent="0.25">
      <c r="A169" s="14">
        <v>13</v>
      </c>
      <c r="B169" s="15"/>
      <c r="C169" s="7"/>
      <c r="D169" s="7"/>
      <c r="E169" s="2"/>
      <c r="F169" s="12"/>
      <c r="G169" s="9"/>
      <c r="H169" s="1"/>
      <c r="I169" s="101" t="str">
        <f t="shared" si="32"/>
        <v/>
      </c>
      <c r="J169" s="101" t="str">
        <f t="shared" si="33"/>
        <v/>
      </c>
      <c r="K169" s="10"/>
      <c r="L169" s="100" t="str">
        <f t="shared" si="31"/>
        <v/>
      </c>
      <c r="M169" s="11"/>
      <c r="N169" s="11"/>
      <c r="O169" s="6"/>
      <c r="P169" s="22"/>
    </row>
    <row r="170" spans="1:33" ht="15.75" customHeight="1" x14ac:dyDescent="0.25">
      <c r="A170" s="14">
        <v>14</v>
      </c>
      <c r="B170" s="15"/>
      <c r="C170" s="7"/>
      <c r="D170" s="7"/>
      <c r="E170" s="2"/>
      <c r="F170" s="12"/>
      <c r="G170" s="9"/>
      <c r="H170" s="1"/>
      <c r="I170" s="101" t="str">
        <f t="shared" si="32"/>
        <v/>
      </c>
      <c r="J170" s="101" t="str">
        <f t="shared" si="33"/>
        <v/>
      </c>
      <c r="K170" s="10"/>
      <c r="L170" s="100" t="str">
        <f t="shared" si="31"/>
        <v/>
      </c>
      <c r="M170" s="11"/>
      <c r="N170" s="11"/>
      <c r="O170" s="6"/>
      <c r="P170" s="22"/>
    </row>
    <row r="171" spans="1:33" ht="15.75" customHeight="1" x14ac:dyDescent="0.25">
      <c r="A171" s="14">
        <v>15</v>
      </c>
      <c r="B171" s="15"/>
      <c r="C171" s="7"/>
      <c r="D171" s="7"/>
      <c r="E171" s="2"/>
      <c r="F171" s="12"/>
      <c r="G171" s="9"/>
      <c r="H171" s="1"/>
      <c r="I171" s="101" t="str">
        <f t="shared" si="32"/>
        <v/>
      </c>
      <c r="J171" s="101" t="str">
        <f t="shared" si="33"/>
        <v/>
      </c>
      <c r="K171" s="10"/>
      <c r="L171" s="100" t="str">
        <f t="shared" si="31"/>
        <v/>
      </c>
      <c r="M171" s="11"/>
      <c r="N171" s="11"/>
      <c r="O171" s="6"/>
      <c r="P171" s="22"/>
    </row>
    <row r="172" spans="1:33" ht="15.75" customHeight="1" x14ac:dyDescent="0.25">
      <c r="A172" s="14">
        <v>16</v>
      </c>
      <c r="B172" s="15"/>
      <c r="C172" s="7"/>
      <c r="D172" s="7"/>
      <c r="E172" s="2"/>
      <c r="F172" s="12"/>
      <c r="G172" s="9"/>
      <c r="H172" s="1"/>
      <c r="I172" s="101" t="str">
        <f t="shared" si="32"/>
        <v/>
      </c>
      <c r="J172" s="101" t="str">
        <f t="shared" si="33"/>
        <v/>
      </c>
      <c r="K172" s="10"/>
      <c r="L172" s="100" t="str">
        <f t="shared" si="31"/>
        <v/>
      </c>
      <c r="M172" s="11"/>
      <c r="N172" s="11"/>
      <c r="O172" s="6"/>
      <c r="P172" s="22"/>
    </row>
    <row r="173" spans="1:33" s="26" customFormat="1" x14ac:dyDescent="0.25">
      <c r="A173" s="30" t="s">
        <v>69</v>
      </c>
      <c r="B173" s="23" t="s">
        <v>57</v>
      </c>
      <c r="C173" s="23"/>
      <c r="D173" s="23"/>
      <c r="E173" s="23"/>
      <c r="F173" s="23"/>
      <c r="G173" s="23"/>
      <c r="H173" s="23"/>
      <c r="I173" s="23"/>
      <c r="J173" s="23"/>
      <c r="K173" s="32"/>
      <c r="L173" s="23"/>
      <c r="M173" s="23"/>
      <c r="N173" s="23"/>
      <c r="O173" s="23"/>
      <c r="P173" s="21"/>
      <c r="AB173" s="29"/>
      <c r="AG173" s="44"/>
    </row>
    <row r="174" spans="1:33" x14ac:dyDescent="0.25">
      <c r="A174" s="17">
        <v>1</v>
      </c>
      <c r="B174" s="18" t="s">
        <v>37</v>
      </c>
      <c r="C174" s="7"/>
      <c r="D174" s="7"/>
      <c r="E174" s="112"/>
      <c r="F174" s="12"/>
      <c r="G174" s="9"/>
      <c r="H174" s="1"/>
      <c r="I174" s="101" t="str">
        <f t="shared" ref="I174" si="34">IF($P$3="НЕ",F174*H174,"")</f>
        <v/>
      </c>
      <c r="J174" s="101" t="str">
        <f t="shared" ref="J174" si="35">IF($P$3="ДА", F174*H174*1.2,"")</f>
        <v/>
      </c>
      <c r="K174" s="10"/>
      <c r="L174" s="100" t="str">
        <f t="shared" si="26"/>
        <v/>
      </c>
      <c r="M174" s="11"/>
      <c r="N174" s="11"/>
      <c r="O174" s="6"/>
      <c r="P174" s="22"/>
    </row>
    <row r="175" spans="1:33" x14ac:dyDescent="0.25">
      <c r="A175" s="17">
        <v>2</v>
      </c>
      <c r="B175" s="18" t="s">
        <v>38</v>
      </c>
      <c r="C175" s="7"/>
      <c r="D175" s="7"/>
      <c r="E175" s="112"/>
      <c r="F175" s="12"/>
      <c r="G175" s="9"/>
      <c r="H175" s="1"/>
      <c r="I175" s="101" t="str">
        <f t="shared" ref="I175:I182" si="36">IF($P$3="НЕ",F175*H175,"")</f>
        <v/>
      </c>
      <c r="J175" s="101" t="str">
        <f t="shared" ref="J175:J182" si="37">IF($P$3="ДА", F175*H175*1.2,"")</f>
        <v/>
      </c>
      <c r="K175" s="10"/>
      <c r="L175" s="100" t="str">
        <f t="shared" si="26"/>
        <v/>
      </c>
      <c r="M175" s="11"/>
      <c r="N175" s="11"/>
      <c r="O175" s="6"/>
      <c r="P175" s="22"/>
    </row>
    <row r="176" spans="1:33" x14ac:dyDescent="0.25">
      <c r="A176" s="14">
        <v>3</v>
      </c>
      <c r="B176" s="12"/>
      <c r="C176" s="7"/>
      <c r="D176" s="7"/>
      <c r="E176" s="112"/>
      <c r="F176" s="12"/>
      <c r="G176" s="9"/>
      <c r="H176" s="1"/>
      <c r="I176" s="101" t="str">
        <f t="shared" si="36"/>
        <v/>
      </c>
      <c r="J176" s="101" t="str">
        <f t="shared" si="37"/>
        <v/>
      </c>
      <c r="K176" s="10"/>
      <c r="L176" s="100" t="str">
        <f t="shared" si="26"/>
        <v/>
      </c>
      <c r="M176" s="11"/>
      <c r="N176" s="11"/>
      <c r="O176" s="6"/>
      <c r="P176" s="22"/>
    </row>
    <row r="177" spans="1:33" x14ac:dyDescent="0.25">
      <c r="A177" s="14">
        <v>4</v>
      </c>
      <c r="B177" s="12"/>
      <c r="C177" s="7"/>
      <c r="D177" s="7"/>
      <c r="E177" s="112"/>
      <c r="F177" s="12"/>
      <c r="G177" s="9"/>
      <c r="H177" s="1"/>
      <c r="I177" s="101" t="str">
        <f t="shared" si="36"/>
        <v/>
      </c>
      <c r="J177" s="101" t="str">
        <f t="shared" si="37"/>
        <v/>
      </c>
      <c r="K177" s="10"/>
      <c r="L177" s="100" t="str">
        <f t="shared" si="26"/>
        <v/>
      </c>
      <c r="M177" s="11"/>
      <c r="N177" s="11"/>
      <c r="O177" s="6"/>
      <c r="P177" s="22"/>
    </row>
    <row r="178" spans="1:33" x14ac:dyDescent="0.25">
      <c r="A178" s="14">
        <v>5</v>
      </c>
      <c r="B178" s="12"/>
      <c r="C178" s="7"/>
      <c r="D178" s="7"/>
      <c r="E178" s="112"/>
      <c r="F178" s="12"/>
      <c r="G178" s="9"/>
      <c r="H178" s="1"/>
      <c r="I178" s="101" t="str">
        <f t="shared" si="36"/>
        <v/>
      </c>
      <c r="J178" s="101" t="str">
        <f t="shared" si="37"/>
        <v/>
      </c>
      <c r="K178" s="10"/>
      <c r="L178" s="100" t="str">
        <f t="shared" si="26"/>
        <v/>
      </c>
      <c r="M178" s="11"/>
      <c r="N178" s="11"/>
      <c r="O178" s="6"/>
      <c r="P178" s="22"/>
    </row>
    <row r="179" spans="1:33" x14ac:dyDescent="0.25">
      <c r="A179" s="14">
        <v>6</v>
      </c>
      <c r="B179" s="12"/>
      <c r="C179" s="7"/>
      <c r="D179" s="7"/>
      <c r="E179" s="112"/>
      <c r="F179" s="12"/>
      <c r="G179" s="9"/>
      <c r="H179" s="1"/>
      <c r="I179" s="101" t="str">
        <f t="shared" si="36"/>
        <v/>
      </c>
      <c r="J179" s="101" t="str">
        <f t="shared" si="37"/>
        <v/>
      </c>
      <c r="K179" s="10"/>
      <c r="L179" s="100" t="str">
        <f t="shared" si="26"/>
        <v/>
      </c>
      <c r="M179" s="11"/>
      <c r="N179" s="11"/>
      <c r="O179" s="6"/>
      <c r="P179" s="22"/>
    </row>
    <row r="180" spans="1:33" x14ac:dyDescent="0.25">
      <c r="A180" s="14">
        <v>7</v>
      </c>
      <c r="B180" s="12"/>
      <c r="C180" s="7"/>
      <c r="D180" s="7"/>
      <c r="E180" s="112"/>
      <c r="F180" s="12"/>
      <c r="G180" s="9"/>
      <c r="H180" s="1"/>
      <c r="I180" s="101" t="str">
        <f t="shared" si="36"/>
        <v/>
      </c>
      <c r="J180" s="101" t="str">
        <f t="shared" si="37"/>
        <v/>
      </c>
      <c r="K180" s="10"/>
      <c r="L180" s="100" t="str">
        <f t="shared" si="26"/>
        <v/>
      </c>
      <c r="M180" s="11"/>
      <c r="N180" s="11"/>
      <c r="O180" s="6"/>
      <c r="P180" s="22"/>
    </row>
    <row r="181" spans="1:33" x14ac:dyDescent="0.25">
      <c r="A181" s="14">
        <v>8</v>
      </c>
      <c r="B181" s="12"/>
      <c r="C181" s="7"/>
      <c r="D181" s="7"/>
      <c r="E181" s="112"/>
      <c r="F181" s="12"/>
      <c r="G181" s="9"/>
      <c r="H181" s="1"/>
      <c r="I181" s="101" t="str">
        <f t="shared" si="36"/>
        <v/>
      </c>
      <c r="J181" s="101" t="str">
        <f t="shared" si="37"/>
        <v/>
      </c>
      <c r="K181" s="10"/>
      <c r="L181" s="100" t="str">
        <f t="shared" si="26"/>
        <v/>
      </c>
      <c r="M181" s="11"/>
      <c r="N181" s="11"/>
      <c r="O181" s="6"/>
      <c r="P181" s="22"/>
    </row>
    <row r="182" spans="1:33" x14ac:dyDescent="0.25">
      <c r="A182" s="14">
        <v>9</v>
      </c>
      <c r="B182" s="12"/>
      <c r="C182" s="7"/>
      <c r="D182" s="7"/>
      <c r="E182" s="112"/>
      <c r="F182" s="12"/>
      <c r="G182" s="9"/>
      <c r="H182" s="1"/>
      <c r="I182" s="101" t="str">
        <f t="shared" si="36"/>
        <v/>
      </c>
      <c r="J182" s="101" t="str">
        <f t="shared" si="37"/>
        <v/>
      </c>
      <c r="K182" s="10"/>
      <c r="L182" s="100" t="str">
        <f t="shared" si="26"/>
        <v/>
      </c>
      <c r="M182" s="11"/>
      <c r="N182" s="11"/>
      <c r="O182" s="6"/>
      <c r="P182" s="22"/>
    </row>
    <row r="183" spans="1:33" s="26" customFormat="1" ht="24.75" customHeight="1" x14ac:dyDescent="0.25">
      <c r="A183" s="24" t="s">
        <v>15</v>
      </c>
      <c r="B183" s="24"/>
      <c r="C183" s="24"/>
      <c r="D183" s="24"/>
      <c r="E183" s="24"/>
      <c r="F183" s="24"/>
      <c r="G183" s="24"/>
      <c r="H183" s="24"/>
      <c r="I183" s="38">
        <f>IF(SUM(I10:I182)&lt;=200000*1.95583,SUM(I10:I182),"")</f>
        <v>0</v>
      </c>
      <c r="J183" s="38">
        <f>IF(SUM(J10:J182)&lt;=200000*1.95583,SUM(J10:J182),"")</f>
        <v>0</v>
      </c>
      <c r="K183" s="39"/>
      <c r="L183" s="38">
        <f>SUM(L10:L182)</f>
        <v>0</v>
      </c>
      <c r="M183" s="24"/>
      <c r="N183" s="24"/>
      <c r="O183" s="24"/>
      <c r="P183" s="24"/>
      <c r="AB183" s="29"/>
      <c r="AG183" s="44"/>
    </row>
    <row r="184" spans="1:33" s="26" customFormat="1" ht="23.25" customHeight="1" x14ac:dyDescent="0.25">
      <c r="A184" s="24" t="s">
        <v>18</v>
      </c>
      <c r="B184" s="24"/>
      <c r="C184" s="24"/>
      <c r="D184" s="24"/>
      <c r="E184" s="24"/>
      <c r="F184" s="24"/>
      <c r="G184" s="24"/>
      <c r="H184" s="24"/>
      <c r="I184" s="24"/>
      <c r="J184" s="24"/>
      <c r="K184" s="39"/>
      <c r="L184" s="24"/>
      <c r="M184" s="80">
        <f>SUMIF(M10:M172,"X",IF(J183&gt;0,J10:J172,I10:I172))</f>
        <v>0</v>
      </c>
      <c r="N184" s="80">
        <f>+SUMIF(N10:N172,"X",IF(J183&gt;0,J10:J172,I10:I172))</f>
        <v>0</v>
      </c>
      <c r="O184" s="24"/>
      <c r="P184" s="24"/>
      <c r="AB184" s="29"/>
      <c r="AG184" s="44"/>
    </row>
    <row r="186" spans="1:33" ht="15.75" thickBot="1" x14ac:dyDescent="0.3"/>
    <row r="187" spans="1:33" s="19" customFormat="1" ht="26.25" customHeight="1" thickBot="1" x14ac:dyDescent="0.3">
      <c r="B187" s="20"/>
      <c r="C187" s="120"/>
      <c r="D187" s="121"/>
      <c r="E187" s="121"/>
      <c r="F187" s="121"/>
      <c r="G187" s="121"/>
      <c r="H187" s="121"/>
      <c r="I187" s="121"/>
      <c r="J187" s="121"/>
      <c r="K187" s="121"/>
      <c r="L187" s="121"/>
      <c r="M187" s="121"/>
      <c r="N187" s="122"/>
      <c r="AB187" s="108"/>
      <c r="AG187" s="97"/>
    </row>
    <row r="188" spans="1:33" ht="36" customHeight="1" thickBot="1" x14ac:dyDescent="0.3">
      <c r="B188" s="69" t="s">
        <v>19</v>
      </c>
      <c r="C188" s="113" t="s">
        <v>20</v>
      </c>
      <c r="D188" s="114"/>
      <c r="E188" s="114"/>
      <c r="F188" s="114"/>
      <c r="G188" s="114"/>
      <c r="H188" s="115"/>
      <c r="I188" s="113" t="s">
        <v>172</v>
      </c>
      <c r="J188" s="114"/>
      <c r="K188" s="114"/>
      <c r="L188" s="114"/>
      <c r="M188" s="114"/>
      <c r="N188" s="115"/>
    </row>
    <row r="189" spans="1:33" x14ac:dyDescent="0.25">
      <c r="L189" s="68"/>
    </row>
    <row r="190" spans="1:33" s="26" customFormat="1" ht="15.75" x14ac:dyDescent="0.25">
      <c r="B190" s="40" t="s">
        <v>34</v>
      </c>
      <c r="C190" s="40"/>
      <c r="D190" s="40"/>
      <c r="F190" s="41"/>
      <c r="G190" s="41"/>
      <c r="H190" s="41"/>
      <c r="K190" s="25"/>
      <c r="AB190" s="29"/>
      <c r="AG190" s="44"/>
    </row>
    <row r="191" spans="1:33" s="26" customFormat="1" x14ac:dyDescent="0.25">
      <c r="B191" s="41" t="s">
        <v>32</v>
      </c>
      <c r="C191" s="41"/>
      <c r="D191" s="41"/>
      <c r="F191" s="42"/>
      <c r="G191" s="42"/>
      <c r="H191" s="42"/>
      <c r="K191" s="25"/>
      <c r="AB191" s="29"/>
      <c r="AG191" s="44"/>
    </row>
    <row r="192" spans="1:33" s="26" customFormat="1" x14ac:dyDescent="0.25">
      <c r="B192" s="42" t="s">
        <v>53</v>
      </c>
      <c r="C192" s="42"/>
      <c r="D192" s="42"/>
      <c r="F192" s="41"/>
      <c r="G192" s="41"/>
      <c r="H192" s="41"/>
      <c r="I192" s="41"/>
      <c r="J192" s="41"/>
      <c r="K192" s="43"/>
      <c r="L192" s="44"/>
      <c r="M192" s="44"/>
      <c r="N192" s="44"/>
      <c r="O192" s="44"/>
      <c r="P192" s="44"/>
      <c r="AB192" s="29"/>
      <c r="AG192" s="44"/>
    </row>
    <row r="193" spans="2:33" s="26" customFormat="1" x14ac:dyDescent="0.25">
      <c r="B193" s="41" t="s">
        <v>176</v>
      </c>
      <c r="C193" s="41"/>
      <c r="D193" s="41"/>
      <c r="E193" s="45"/>
      <c r="F193" s="45"/>
      <c r="G193" s="45"/>
      <c r="H193" s="45"/>
      <c r="K193" s="25"/>
      <c r="AB193" s="29"/>
      <c r="AG193" s="44"/>
    </row>
    <row r="194" spans="2:33" s="26" customFormat="1" ht="20.25" customHeight="1" x14ac:dyDescent="0.25">
      <c r="K194" s="25"/>
      <c r="AB194" s="29"/>
      <c r="AG194" s="44"/>
    </row>
    <row r="195" spans="2:33" s="26" customFormat="1" x14ac:dyDescent="0.25">
      <c r="B195" s="46" t="s">
        <v>9</v>
      </c>
      <c r="C195" s="46"/>
      <c r="D195" s="46"/>
      <c r="E195" s="29"/>
      <c r="F195" s="29"/>
      <c r="K195" s="25"/>
      <c r="AB195" s="29"/>
      <c r="AG195" s="44"/>
    </row>
    <row r="196" spans="2:33" s="26" customFormat="1" x14ac:dyDescent="0.25">
      <c r="B196" s="110" t="s">
        <v>55</v>
      </c>
      <c r="C196" s="110"/>
      <c r="D196" s="110"/>
      <c r="E196" s="110"/>
      <c r="F196" s="110"/>
      <c r="G196" s="110"/>
      <c r="H196" s="110"/>
      <c r="I196" s="110"/>
      <c r="J196" s="110"/>
      <c r="K196" s="110"/>
      <c r="L196" s="110"/>
      <c r="M196" s="110"/>
      <c r="N196" s="110"/>
      <c r="O196" s="110"/>
      <c r="AB196" s="29"/>
      <c r="AG196" s="44"/>
    </row>
    <row r="197" spans="2:33" s="26" customFormat="1" x14ac:dyDescent="0.25">
      <c r="B197" s="110" t="s">
        <v>56</v>
      </c>
      <c r="C197" s="110"/>
      <c r="D197" s="110"/>
      <c r="E197" s="110"/>
      <c r="F197" s="110"/>
      <c r="G197" s="110"/>
      <c r="H197" s="110"/>
      <c r="I197" s="110"/>
      <c r="J197" s="110"/>
      <c r="K197" s="110"/>
      <c r="L197" s="110"/>
      <c r="M197" s="110"/>
      <c r="N197" s="110"/>
      <c r="O197" s="110"/>
      <c r="AB197" s="29"/>
      <c r="AG197" s="44"/>
    </row>
    <row r="198" spans="2:33" s="26" customFormat="1" x14ac:dyDescent="0.25">
      <c r="B198" s="110" t="s">
        <v>177</v>
      </c>
      <c r="C198" s="110"/>
      <c r="D198" s="110"/>
      <c r="E198" s="110"/>
      <c r="F198" s="110"/>
      <c r="G198" s="110"/>
      <c r="H198" s="110"/>
      <c r="I198" s="110"/>
      <c r="J198" s="110"/>
      <c r="K198" s="110"/>
      <c r="L198" s="110"/>
      <c r="M198" s="110"/>
      <c r="N198" s="110"/>
      <c r="O198" s="110"/>
      <c r="AB198" s="29"/>
      <c r="AG198" s="44"/>
    </row>
    <row r="199" spans="2:33" s="26" customFormat="1" x14ac:dyDescent="0.25">
      <c r="B199" s="110" t="s">
        <v>107</v>
      </c>
      <c r="C199" s="110"/>
      <c r="D199" s="110"/>
      <c r="E199" s="110"/>
      <c r="F199" s="110"/>
      <c r="G199" s="110"/>
      <c r="H199" s="110"/>
      <c r="I199" s="110"/>
      <c r="J199" s="110"/>
      <c r="K199" s="110"/>
      <c r="L199" s="110"/>
      <c r="M199" s="110"/>
      <c r="N199" s="110"/>
      <c r="O199" s="110"/>
      <c r="AB199" s="29"/>
      <c r="AG199" s="44"/>
    </row>
    <row r="200" spans="2:33" s="26" customFormat="1" ht="30" customHeight="1" x14ac:dyDescent="0.25">
      <c r="B200" s="110" t="s">
        <v>63</v>
      </c>
      <c r="C200" s="110"/>
      <c r="D200" s="110"/>
      <c r="E200" s="110"/>
      <c r="F200" s="110"/>
      <c r="G200" s="110"/>
      <c r="H200" s="110"/>
      <c r="I200" s="110"/>
      <c r="J200" s="110"/>
      <c r="K200" s="110"/>
      <c r="L200" s="110"/>
      <c r="M200" s="110"/>
      <c r="N200" s="110"/>
      <c r="O200" s="110"/>
      <c r="AB200" s="29"/>
      <c r="AG200" s="44"/>
    </row>
    <row r="201" spans="2:33" s="26" customFormat="1" x14ac:dyDescent="0.25">
      <c r="B201" s="110" t="s">
        <v>108</v>
      </c>
      <c r="C201" s="110"/>
      <c r="D201" s="110"/>
      <c r="E201" s="110"/>
      <c r="F201" s="110"/>
      <c r="G201" s="110"/>
      <c r="H201" s="110"/>
      <c r="I201" s="110"/>
      <c r="J201" s="110"/>
      <c r="K201" s="110"/>
      <c r="L201" s="110"/>
      <c r="M201" s="110"/>
      <c r="N201" s="110"/>
      <c r="O201" s="110"/>
      <c r="AB201" s="29"/>
      <c r="AG201" s="44"/>
    </row>
    <row r="202" spans="2:33" s="26" customFormat="1" x14ac:dyDescent="0.25">
      <c r="B202" s="110" t="s">
        <v>99</v>
      </c>
      <c r="C202" s="110"/>
      <c r="D202" s="110"/>
      <c r="E202" s="110"/>
      <c r="F202" s="110"/>
      <c r="G202" s="110"/>
      <c r="H202" s="110"/>
      <c r="I202" s="110"/>
      <c r="J202" s="110"/>
      <c r="K202" s="110"/>
      <c r="L202" s="110"/>
      <c r="M202" s="110"/>
      <c r="N202" s="110"/>
      <c r="O202" s="110"/>
      <c r="AB202" s="29"/>
      <c r="AG202" s="44"/>
    </row>
    <row r="203" spans="2:33" s="26" customFormat="1" x14ac:dyDescent="0.25">
      <c r="B203" s="110" t="s">
        <v>110</v>
      </c>
      <c r="C203" s="110"/>
      <c r="D203" s="110"/>
      <c r="E203" s="110"/>
      <c r="F203" s="110"/>
      <c r="G203" s="110"/>
      <c r="H203" s="110"/>
      <c r="I203" s="110"/>
      <c r="J203" s="110"/>
      <c r="K203" s="110"/>
      <c r="L203" s="110"/>
      <c r="M203" s="110"/>
      <c r="N203" s="110"/>
      <c r="O203" s="110"/>
      <c r="AB203" s="29"/>
      <c r="AG203" s="44"/>
    </row>
    <row r="204" spans="2:33" s="26" customFormat="1" x14ac:dyDescent="0.25">
      <c r="B204" s="110" t="s">
        <v>109</v>
      </c>
      <c r="C204" s="110"/>
      <c r="D204" s="110"/>
      <c r="E204" s="110"/>
      <c r="F204" s="110"/>
      <c r="G204" s="110"/>
      <c r="H204" s="110"/>
      <c r="I204" s="110"/>
      <c r="J204" s="110"/>
      <c r="K204" s="110"/>
      <c r="L204" s="110"/>
      <c r="M204" s="110"/>
      <c r="N204" s="110"/>
      <c r="O204" s="110"/>
      <c r="AB204" s="29"/>
      <c r="AG204" s="44"/>
    </row>
    <row r="205" spans="2:33" s="26" customFormat="1" x14ac:dyDescent="0.25">
      <c r="B205" s="110" t="s">
        <v>101</v>
      </c>
      <c r="C205" s="110"/>
      <c r="D205" s="110"/>
      <c r="E205" s="110"/>
      <c r="F205" s="110"/>
      <c r="G205" s="110"/>
      <c r="H205" s="110"/>
      <c r="I205" s="110"/>
      <c r="J205" s="110"/>
      <c r="K205" s="110"/>
      <c r="L205" s="110"/>
      <c r="M205" s="110"/>
      <c r="N205" s="110"/>
      <c r="O205" s="110"/>
      <c r="AB205" s="29"/>
      <c r="AG205" s="44"/>
    </row>
    <row r="206" spans="2:33" s="26" customFormat="1" x14ac:dyDescent="0.25">
      <c r="B206" s="110" t="s">
        <v>102</v>
      </c>
      <c r="C206" s="110"/>
      <c r="D206" s="110"/>
      <c r="E206" s="110"/>
      <c r="F206" s="110"/>
      <c r="G206" s="110"/>
      <c r="H206" s="110"/>
      <c r="I206" s="110"/>
      <c r="J206" s="110"/>
      <c r="K206" s="110"/>
      <c r="L206" s="110"/>
      <c r="M206" s="110"/>
      <c r="N206" s="110"/>
      <c r="O206" s="110"/>
      <c r="AB206" s="29"/>
      <c r="AG206" s="44"/>
    </row>
    <row r="207" spans="2:33" s="26" customFormat="1" x14ac:dyDescent="0.25">
      <c r="B207" s="110" t="s">
        <v>103</v>
      </c>
      <c r="C207" s="110"/>
      <c r="D207" s="110"/>
      <c r="E207" s="110"/>
      <c r="F207" s="110"/>
      <c r="G207" s="110"/>
      <c r="H207" s="110"/>
      <c r="I207" s="110"/>
      <c r="J207" s="110"/>
      <c r="K207" s="110"/>
      <c r="L207" s="110"/>
      <c r="M207" s="110"/>
      <c r="N207" s="110"/>
      <c r="O207" s="110"/>
      <c r="P207" s="47"/>
      <c r="Q207" s="47"/>
      <c r="R207" s="47"/>
      <c r="S207" s="47"/>
      <c r="T207" s="47"/>
      <c r="U207" s="47"/>
      <c r="V207" s="47"/>
      <c r="AB207" s="29"/>
      <c r="AG207" s="44"/>
    </row>
    <row r="208" spans="2:33" s="26" customFormat="1" x14ac:dyDescent="0.25">
      <c r="B208" s="110" t="s">
        <v>111</v>
      </c>
      <c r="C208" s="110"/>
      <c r="D208" s="110"/>
      <c r="E208" s="110"/>
      <c r="F208" s="110"/>
      <c r="G208" s="110"/>
      <c r="H208" s="110"/>
      <c r="I208" s="110"/>
      <c r="J208" s="110"/>
      <c r="K208" s="110"/>
      <c r="L208" s="110"/>
      <c r="M208" s="110"/>
      <c r="N208" s="110"/>
      <c r="O208" s="110"/>
      <c r="P208" s="48"/>
      <c r="Q208" s="48"/>
      <c r="R208" s="48"/>
      <c r="S208" s="48"/>
      <c r="T208" s="48"/>
      <c r="U208" s="48"/>
      <c r="V208" s="48"/>
      <c r="AB208" s="29"/>
      <c r="AG208" s="44"/>
    </row>
    <row r="209" spans="1:33" s="26" customFormat="1" x14ac:dyDescent="0.25">
      <c r="B209" s="110" t="s">
        <v>112</v>
      </c>
      <c r="C209" s="110"/>
      <c r="D209" s="110"/>
      <c r="E209" s="110"/>
      <c r="F209" s="110"/>
      <c r="G209" s="110"/>
      <c r="H209" s="110"/>
      <c r="I209" s="110"/>
      <c r="J209" s="110"/>
      <c r="K209" s="110"/>
      <c r="L209" s="110"/>
      <c r="M209" s="110"/>
      <c r="N209" s="110"/>
      <c r="O209" s="110"/>
      <c r="P209" s="48"/>
      <c r="Q209" s="48"/>
      <c r="R209" s="48"/>
      <c r="S209" s="48"/>
      <c r="T209" s="48"/>
      <c r="U209" s="48"/>
      <c r="V209" s="48"/>
      <c r="AB209" s="29"/>
      <c r="AG209" s="44"/>
    </row>
    <row r="210" spans="1:33" s="26" customFormat="1" x14ac:dyDescent="0.25">
      <c r="B210" s="110" t="s">
        <v>104</v>
      </c>
      <c r="C210" s="110"/>
      <c r="D210" s="110"/>
      <c r="E210" s="110"/>
      <c r="F210" s="110"/>
      <c r="G210" s="110"/>
      <c r="H210" s="110"/>
      <c r="I210" s="110"/>
      <c r="J210" s="110"/>
      <c r="K210" s="110"/>
      <c r="L210" s="110"/>
      <c r="M210" s="110"/>
      <c r="N210" s="110"/>
      <c r="O210" s="110"/>
      <c r="P210" s="48"/>
      <c r="Q210" s="48"/>
      <c r="R210" s="48"/>
      <c r="S210" s="48"/>
      <c r="T210" s="48"/>
      <c r="U210" s="48"/>
      <c r="V210" s="48"/>
      <c r="AB210" s="29"/>
      <c r="AG210" s="44"/>
    </row>
    <row r="211" spans="1:33" s="26" customFormat="1" x14ac:dyDescent="0.25">
      <c r="B211" s="110" t="s">
        <v>168</v>
      </c>
      <c r="C211" s="110"/>
      <c r="D211" s="110"/>
      <c r="E211" s="110"/>
      <c r="F211" s="110"/>
      <c r="G211" s="110"/>
      <c r="H211" s="110"/>
      <c r="I211" s="110"/>
      <c r="J211" s="110"/>
      <c r="K211" s="110"/>
      <c r="L211" s="110"/>
      <c r="M211" s="110"/>
      <c r="N211" s="110"/>
      <c r="O211" s="110"/>
      <c r="P211" s="48"/>
      <c r="Q211" s="48"/>
      <c r="R211" s="48"/>
      <c r="S211" s="48"/>
      <c r="T211" s="48"/>
      <c r="U211" s="48"/>
      <c r="V211" s="48"/>
      <c r="AB211" s="29"/>
      <c r="AG211" s="44"/>
    </row>
    <row r="212" spans="1:33" s="26" customFormat="1" x14ac:dyDescent="0.25">
      <c r="B212" s="110" t="s">
        <v>105</v>
      </c>
      <c r="C212" s="110"/>
      <c r="D212" s="110"/>
      <c r="E212" s="110"/>
      <c r="F212" s="110"/>
      <c r="G212" s="110"/>
      <c r="H212" s="110"/>
      <c r="I212" s="110"/>
      <c r="J212" s="110"/>
      <c r="K212" s="110"/>
      <c r="L212" s="110"/>
      <c r="M212" s="110"/>
      <c r="N212" s="110"/>
      <c r="O212" s="110"/>
      <c r="P212" s="48"/>
      <c r="Q212" s="48"/>
      <c r="R212" s="48"/>
      <c r="S212" s="48"/>
      <c r="T212" s="48"/>
      <c r="U212" s="48"/>
      <c r="V212" s="48"/>
      <c r="AB212" s="29"/>
      <c r="AG212" s="44"/>
    </row>
    <row r="213" spans="1:33" s="26" customFormat="1" x14ac:dyDescent="0.25">
      <c r="B213" s="110" t="s">
        <v>106</v>
      </c>
      <c r="C213" s="110"/>
      <c r="D213" s="110"/>
      <c r="E213" s="110"/>
      <c r="F213" s="110"/>
      <c r="G213" s="110"/>
      <c r="H213" s="110"/>
      <c r="I213" s="110"/>
      <c r="J213" s="110"/>
      <c r="K213" s="110"/>
      <c r="L213" s="110"/>
      <c r="M213" s="110"/>
      <c r="N213" s="110"/>
      <c r="O213" s="110"/>
      <c r="AB213" s="29"/>
      <c r="AG213" s="44"/>
    </row>
    <row r="214" spans="1:33" s="26" customFormat="1" x14ac:dyDescent="0.25">
      <c r="A214" s="49" t="s">
        <v>66</v>
      </c>
      <c r="B214" s="110" t="s">
        <v>169</v>
      </c>
      <c r="C214" s="110"/>
      <c r="D214" s="110"/>
      <c r="E214" s="110"/>
      <c r="F214" s="110"/>
      <c r="G214" s="110"/>
      <c r="H214" s="110"/>
      <c r="I214" s="110"/>
      <c r="J214" s="110"/>
      <c r="K214" s="110"/>
      <c r="L214" s="110"/>
      <c r="M214" s="110"/>
      <c r="N214" s="110"/>
      <c r="O214" s="110"/>
      <c r="P214" s="50"/>
      <c r="Q214" s="50"/>
      <c r="R214" s="50"/>
      <c r="S214" s="50"/>
      <c r="T214" s="50"/>
      <c r="U214" s="50"/>
      <c r="V214" s="50"/>
      <c r="Y214" s="50"/>
      <c r="Z214" s="50"/>
      <c r="AB214" s="29"/>
      <c r="AG214" s="44"/>
    </row>
    <row r="215" spans="1:33" s="26" customFormat="1" x14ac:dyDescent="0.25">
      <c r="B215" s="110" t="s">
        <v>113</v>
      </c>
      <c r="C215" s="110"/>
      <c r="D215" s="110"/>
      <c r="E215" s="110"/>
      <c r="F215" s="110"/>
      <c r="G215" s="110"/>
      <c r="H215" s="110"/>
      <c r="I215" s="110"/>
      <c r="J215" s="110"/>
      <c r="K215" s="110"/>
      <c r="L215" s="110"/>
      <c r="M215" s="110"/>
      <c r="N215" s="110"/>
      <c r="O215" s="110"/>
      <c r="AB215" s="29"/>
      <c r="AG215" s="44"/>
    </row>
    <row r="216" spans="1:33" s="26" customFormat="1" x14ac:dyDescent="0.25">
      <c r="B216" s="110" t="s">
        <v>114</v>
      </c>
      <c r="C216" s="110"/>
      <c r="D216" s="110"/>
      <c r="E216" s="110"/>
      <c r="F216" s="110"/>
      <c r="G216" s="110"/>
      <c r="H216" s="110"/>
      <c r="I216" s="110"/>
      <c r="J216" s="110"/>
      <c r="K216" s="110"/>
      <c r="L216" s="110"/>
      <c r="M216" s="110"/>
      <c r="N216" s="110"/>
      <c r="O216" s="110"/>
      <c r="AB216" s="29"/>
      <c r="AG216" s="44"/>
    </row>
    <row r="217" spans="1:33" s="26" customFormat="1" ht="21.75" customHeight="1" x14ac:dyDescent="0.25">
      <c r="A217" s="49" t="s">
        <v>66</v>
      </c>
      <c r="B217" s="118" t="s">
        <v>67</v>
      </c>
      <c r="C217" s="118"/>
      <c r="D217" s="118"/>
      <c r="E217" s="118"/>
      <c r="F217" s="118"/>
      <c r="G217" s="118"/>
      <c r="H217" s="118"/>
      <c r="I217" s="118"/>
      <c r="J217" s="118"/>
      <c r="K217" s="118"/>
      <c r="L217" s="118"/>
      <c r="M217" s="118"/>
      <c r="N217" s="118"/>
      <c r="O217" s="118"/>
      <c r="X217" s="50"/>
      <c r="AB217" s="29"/>
      <c r="AG217" s="44"/>
    </row>
    <row r="218" spans="1:33" ht="63" customHeight="1" x14ac:dyDescent="0.25">
      <c r="A218" s="49" t="s">
        <v>66</v>
      </c>
      <c r="B218" s="118" t="s">
        <v>178</v>
      </c>
      <c r="C218" s="118"/>
      <c r="D218" s="118"/>
      <c r="E218" s="118"/>
      <c r="F218" s="118"/>
      <c r="G218" s="118"/>
      <c r="H218" s="118"/>
      <c r="I218" s="118"/>
      <c r="J218" s="118"/>
      <c r="K218" s="118"/>
      <c r="L218" s="118"/>
      <c r="M218" s="118"/>
      <c r="N218" s="118"/>
      <c r="O218" s="118"/>
    </row>
    <row r="220" spans="1:33" x14ac:dyDescent="0.25">
      <c r="A220" s="70" t="s">
        <v>173</v>
      </c>
    </row>
    <row r="221" spans="1:33" x14ac:dyDescent="0.25">
      <c r="B221" s="109"/>
      <c r="C221" s="109"/>
      <c r="D221" s="109"/>
      <c r="E221" s="109"/>
      <c r="F221" s="109"/>
      <c r="G221" s="109"/>
      <c r="H221" s="109"/>
      <c r="I221" s="109"/>
      <c r="J221" s="109"/>
      <c r="K221" s="109"/>
      <c r="L221" s="109"/>
      <c r="M221" s="109"/>
      <c r="N221" s="109"/>
      <c r="O221" s="109"/>
    </row>
    <row r="222" spans="1:33" x14ac:dyDescent="0.25">
      <c r="B222" s="109"/>
      <c r="C222" s="109"/>
      <c r="D222" s="109"/>
      <c r="E222" s="109"/>
      <c r="F222" s="109"/>
      <c r="G222" s="109"/>
      <c r="H222" s="109"/>
      <c r="I222" s="109"/>
      <c r="J222" s="109"/>
      <c r="K222" s="109"/>
      <c r="L222" s="109"/>
      <c r="M222" s="109"/>
      <c r="N222" s="109"/>
      <c r="O222" s="109"/>
    </row>
    <row r="223" spans="1:33" x14ac:dyDescent="0.25">
      <c r="B223" s="109"/>
      <c r="C223" s="109"/>
      <c r="D223" s="109"/>
      <c r="E223" s="109"/>
      <c r="F223" s="109"/>
      <c r="G223" s="109"/>
      <c r="H223" s="109"/>
      <c r="I223" s="109"/>
      <c r="J223" s="109"/>
      <c r="K223" s="109"/>
      <c r="L223" s="109"/>
      <c r="M223" s="109"/>
      <c r="N223" s="109"/>
      <c r="O223" s="109"/>
    </row>
    <row r="226" spans="1:15" x14ac:dyDescent="0.25">
      <c r="A226" s="49" t="s">
        <v>66</v>
      </c>
      <c r="B226" s="4" t="s">
        <v>269</v>
      </c>
    </row>
    <row r="227" spans="1:15" x14ac:dyDescent="0.25">
      <c r="B227" s="110" t="s">
        <v>270</v>
      </c>
      <c r="C227" s="110"/>
      <c r="D227" s="110"/>
      <c r="E227" s="110"/>
      <c r="F227" s="110"/>
      <c r="G227" s="110"/>
      <c r="H227" s="110"/>
      <c r="I227" s="110"/>
      <c r="J227" s="110"/>
      <c r="K227" s="110"/>
      <c r="L227" s="110"/>
      <c r="M227" s="110"/>
      <c r="N227" s="110"/>
      <c r="O227" s="110"/>
    </row>
    <row r="228" spans="1:15" x14ac:dyDescent="0.25">
      <c r="B228" s="110" t="s">
        <v>271</v>
      </c>
      <c r="C228" s="110"/>
      <c r="D228" s="110"/>
      <c r="E228" s="110"/>
      <c r="F228" s="110"/>
      <c r="G228" s="110"/>
      <c r="H228" s="110"/>
      <c r="I228" s="110"/>
      <c r="J228" s="110"/>
      <c r="K228" s="110"/>
      <c r="L228" s="110"/>
      <c r="M228" s="110"/>
      <c r="N228" s="110"/>
      <c r="O228" s="110"/>
    </row>
    <row r="229" spans="1:15" ht="35.25" customHeight="1" x14ac:dyDescent="0.25">
      <c r="B229" s="110" t="s">
        <v>272</v>
      </c>
      <c r="C229" s="110"/>
      <c r="D229" s="110"/>
      <c r="E229" s="110"/>
      <c r="F229" s="110"/>
      <c r="G229" s="110"/>
      <c r="H229" s="110"/>
      <c r="I229" s="110"/>
      <c r="J229" s="110"/>
      <c r="K229" s="110"/>
      <c r="L229" s="110"/>
      <c r="M229" s="110"/>
      <c r="N229" s="110"/>
      <c r="O229" s="110"/>
    </row>
    <row r="230" spans="1:15" x14ac:dyDescent="0.25">
      <c r="B230" s="110" t="s">
        <v>273</v>
      </c>
      <c r="C230" s="110"/>
      <c r="D230" s="110"/>
      <c r="E230" s="110"/>
      <c r="F230" s="110"/>
      <c r="G230" s="110"/>
      <c r="H230" s="110"/>
      <c r="I230" s="110"/>
      <c r="J230" s="110"/>
      <c r="K230" s="110"/>
      <c r="L230" s="110"/>
      <c r="M230" s="110"/>
      <c r="N230" s="110"/>
      <c r="O230" s="110"/>
    </row>
    <row r="231" spans="1:15" x14ac:dyDescent="0.25">
      <c r="B231" s="110" t="s">
        <v>274</v>
      </c>
      <c r="C231" s="110"/>
      <c r="D231" s="110"/>
      <c r="E231" s="110"/>
      <c r="F231" s="110"/>
      <c r="G231" s="110"/>
      <c r="H231" s="110"/>
      <c r="I231" s="110"/>
      <c r="J231" s="110"/>
      <c r="K231" s="110"/>
      <c r="L231" s="110"/>
      <c r="M231" s="110"/>
      <c r="N231" s="110"/>
      <c r="O231" s="110"/>
    </row>
  </sheetData>
  <sheetProtection algorithmName="SHA-512" hashValue="qXAlHdlQc3c0F3DvKGU7GWeYb3CybnjRWV2FqaLml/7XX8sy46BSrAet7+iey8N0wRbgjENSzhA7OqiBuT4PWA==" saltValue="aOJ5AvEmu3O9KujMNIpSDA==" spinCount="100000" sheet="1" objects="1" scenarios="1"/>
  <dataConsolidate/>
  <mergeCells count="55">
    <mergeCell ref="B217:O217"/>
    <mergeCell ref="B218:O218"/>
    <mergeCell ref="A4:P4"/>
    <mergeCell ref="C187:N187"/>
    <mergeCell ref="D5:D6"/>
    <mergeCell ref="B201:O201"/>
    <mergeCell ref="B203:O203"/>
    <mergeCell ref="E88:E112"/>
    <mergeCell ref="B214:O214"/>
    <mergeCell ref="B215:O215"/>
    <mergeCell ref="B208:O208"/>
    <mergeCell ref="B209:O209"/>
    <mergeCell ref="B210:O210"/>
    <mergeCell ref="B204:O204"/>
    <mergeCell ref="B205:O205"/>
    <mergeCell ref="B206:O206"/>
    <mergeCell ref="B211:O211"/>
    <mergeCell ref="L5:L6"/>
    <mergeCell ref="B5:B6"/>
    <mergeCell ref="E5:E6"/>
    <mergeCell ref="F5:F6"/>
    <mergeCell ref="G5:G6"/>
    <mergeCell ref="H5:H6"/>
    <mergeCell ref="I5:I6"/>
    <mergeCell ref="J5:J6"/>
    <mergeCell ref="K5:K6"/>
    <mergeCell ref="B198:O198"/>
    <mergeCell ref="B202:O202"/>
    <mergeCell ref="A5:A6"/>
    <mergeCell ref="A1:O1"/>
    <mergeCell ref="A2:O2"/>
    <mergeCell ref="A3:O3"/>
    <mergeCell ref="O5:O6"/>
    <mergeCell ref="C5:C6"/>
    <mergeCell ref="B231:O231"/>
    <mergeCell ref="P5:P6"/>
    <mergeCell ref="B216:O216"/>
    <mergeCell ref="M5:N5"/>
    <mergeCell ref="B212:O212"/>
    <mergeCell ref="B213:O213"/>
    <mergeCell ref="E114:E138"/>
    <mergeCell ref="E174:E182"/>
    <mergeCell ref="E62:E86"/>
    <mergeCell ref="B199:O199"/>
    <mergeCell ref="B196:O196"/>
    <mergeCell ref="B197:O197"/>
    <mergeCell ref="C188:H188"/>
    <mergeCell ref="I188:N188"/>
    <mergeCell ref="B207:O207"/>
    <mergeCell ref="B200:O200"/>
    <mergeCell ref="B221:O223"/>
    <mergeCell ref="B227:O227"/>
    <mergeCell ref="B228:O228"/>
    <mergeCell ref="B229:O229"/>
    <mergeCell ref="B230:O230"/>
  </mergeCells>
  <dataValidations count="11">
    <dataValidation type="list" allowBlank="1" showInputMessage="1" showErrorMessage="1" sqref="M10:N60 M157:N172 M140:N155 M88:N112 M62:N86 M174:N182 M114:N138">
      <formula1>$T$1:$T$2</formula1>
    </dataValidation>
    <dataValidation type="list" allowBlank="1" showInputMessage="1" showErrorMessage="1" sqref="G174:G182 G157:G172 G140:G155 G114:G138 G88:G112 G10:G60 G62:G86">
      <formula1>$X$10:$X$28</formula1>
    </dataValidation>
    <dataValidation type="list" allowBlank="1" showInputMessage="1" showErrorMessage="1" sqref="P3">
      <formula1>$Q$3:$S$3</formula1>
    </dataValidation>
    <dataValidation type="list" allowBlank="1" showInputMessage="1" showErrorMessage="1" sqref="P88:P112">
      <formula1>$R$88:$R$96</formula1>
    </dataValidation>
    <dataValidation type="list" allowBlank="1" showInputMessage="1" showErrorMessage="1" sqref="C140:C155 C10:C34 C36:C60 C62:C86 C88:C112 C114:C138 C157:C172 C174:C182">
      <formula1>$S$9:$S$10</formula1>
    </dataValidation>
    <dataValidation type="list" allowBlank="1" showInputMessage="1" showErrorMessage="1" sqref="E140:E155">
      <formula1>$U$140:$U$143</formula1>
    </dataValidation>
    <dataValidation type="list" allowBlank="1" showInputMessage="1" showErrorMessage="1" sqref="P2">
      <formula1>$AB$9:$AB$70</formula1>
    </dataValidation>
    <dataValidation type="list" allowBlank="1" showInputMessage="1" showErrorMessage="1" sqref="D10:D34 D36:D60 D62:D86 D88:D112 D114:D138 D140:D155 D157:D172 D174:D182">
      <formula1>$S$30:$S$33</formula1>
    </dataValidation>
    <dataValidation type="decimal" operator="greaterThan" allowBlank="1" showInputMessage="1" showErrorMessage="1" sqref="I184:J184">
      <formula1>0</formula1>
    </dataValidation>
    <dataValidation type="decimal" operator="greaterThanOrEqual" allowBlank="1" showInputMessage="1" showErrorMessage="1" sqref="I10:J183 L183 M184:N184">
      <formula1>0</formula1>
    </dataValidation>
    <dataValidation type="list" allowBlank="1" showInputMessage="1" showErrorMessage="1" sqref="P1">
      <formula1>$AF$8:$AF$31</formula1>
    </dataValidation>
  </dataValidations>
  <pageMargins left="0.70866141732283472" right="0.70866141732283472" top="0.74803149606299213" bottom="0.74803149606299213" header="0.31496062992125984" footer="0.31496062992125984"/>
  <pageSetup paperSize="9" scale="33" orientation="landscape" r:id="rId1"/>
  <headerFooter>
    <oddHeader>&amp;CПодмярка 19.2., Мярка 19 "ВОМР"</oddHeader>
  </headerFooter>
  <rowBreaks count="3" manualBreakCount="3">
    <brk id="60" max="15" man="1"/>
    <brk id="112" max="15" man="1"/>
    <brk id="170" max="15" man="1"/>
  </rowBreaks>
  <colBreaks count="1" manualBreakCount="1">
    <brk id="17"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68"/>
  <sheetViews>
    <sheetView workbookViewId="0">
      <selection activeCell="B29" sqref="B29"/>
    </sheetView>
  </sheetViews>
  <sheetFormatPr defaultRowHeight="15" x14ac:dyDescent="0.25"/>
  <cols>
    <col min="1" max="1" width="19.5703125" customWidth="1"/>
    <col min="2" max="2" width="48.85546875" customWidth="1"/>
    <col min="5" max="5" width="29.28515625" customWidth="1"/>
  </cols>
  <sheetData>
    <row r="1" spans="1:16" x14ac:dyDescent="0.25">
      <c r="A1" t="s">
        <v>209</v>
      </c>
      <c r="B1" t="str">
        <f>IF(ТДИД!P1="","-",SUBSTITUTE(ТДИД!P1,";",","))</f>
        <v>-</v>
      </c>
    </row>
    <row r="2" spans="1:16" x14ac:dyDescent="0.25">
      <c r="A2" t="s">
        <v>208</v>
      </c>
      <c r="B2" t="str">
        <f>IF(ТДИД!P2="","-",SUBSTITUTE(ТДИД!P2,";",","))</f>
        <v>-</v>
      </c>
    </row>
    <row r="3" spans="1:16" x14ac:dyDescent="0.25">
      <c r="A3" t="s">
        <v>207</v>
      </c>
      <c r="B3" t="str">
        <f>IF(ТДИД!P3="ДА","Y",IF(ТДИД!P3="НЕ","N","-"))</f>
        <v>-</v>
      </c>
    </row>
    <row r="4" spans="1:16" x14ac:dyDescent="0.25">
      <c r="A4" s="6" t="s">
        <v>206</v>
      </c>
      <c r="B4" s="76" t="str">
        <f>IF(ТДИД!B10="","-",SUBSTITUTE(ТДИД!B10,";",","))</f>
        <v>-</v>
      </c>
      <c r="C4" s="76" t="str">
        <f>IF(ТДИД!C10="","-",VLOOKUP(ТДИД!C10,KODOVE_ISAK!$A$2:$B$3,2))</f>
        <v>-</v>
      </c>
      <c r="D4" s="76" t="str">
        <f>IF(ТДИД!D10="","-",VLOOKUP(ТДИД!D10,KODOVE_ISAK!$A$47:$B$49,2))</f>
        <v>-</v>
      </c>
      <c r="E4" s="76" t="str">
        <f>IF(ТДИД!E10="","-",SUBSTITUTE(ТДИД!E10,";",","))</f>
        <v>-</v>
      </c>
      <c r="F4" s="76" t="str">
        <f>IF(ТДИД!F10="","-",SUBSTITUTE(ТДИД!F10,";",","))</f>
        <v>-</v>
      </c>
      <c r="G4" s="76" t="str">
        <f>IF(ТДИД!G10="","-",VLOOKUP(ТДИД!G10,KODOVE_ISAK!$A$53:$B$71,2,))</f>
        <v>-</v>
      </c>
      <c r="H4" s="76" t="str">
        <f>IF(ТДИД!H10="","-",SUBSTITUTE(ТДИД!H10,";",","))</f>
        <v>-</v>
      </c>
      <c r="I4" s="76" t="str">
        <f>IF(ТДИД!I10="","-",SUBSTITUTE(ТДИД!I10,";",","))</f>
        <v>-</v>
      </c>
      <c r="J4" s="76" t="str">
        <f>IF(ТДИД!J10="","-",SUBSTITUTE(ТДИД!J10,";",","))</f>
        <v>-</v>
      </c>
      <c r="K4" s="76" t="str">
        <f>IF(ТДИД!K10="","-",ТДИД!K10*100)</f>
        <v>-</v>
      </c>
      <c r="L4" s="76" t="str">
        <f>IF(ТДИД!L10="","-",SUBSTITUTE(ТДИД!L10,";",","))</f>
        <v>-</v>
      </c>
      <c r="M4" s="77" t="str">
        <f>IF(ТДИД!M10="X","X","-")</f>
        <v>-</v>
      </c>
      <c r="N4" s="77" t="str">
        <f>IF(ТДИД!N10="X","X","-")</f>
        <v>-</v>
      </c>
      <c r="O4" s="76" t="str">
        <f>IF(ТДИД!O10="","-",SUBSTITUTE(ТДИД!O10,";",","))</f>
        <v>-</v>
      </c>
      <c r="P4" s="76" t="str">
        <f>IF(ТДИД!P10="","-",SUBSTITUTE(ТДИД!P10,";",","))</f>
        <v>-</v>
      </c>
    </row>
    <row r="5" spans="1:16" x14ac:dyDescent="0.25">
      <c r="A5" s="6" t="s">
        <v>206</v>
      </c>
      <c r="B5" s="76" t="str">
        <f>IF(ТДИД!B11="","-",SUBSTITUTE(ТДИД!B11,";",","))</f>
        <v>-</v>
      </c>
      <c r="C5" s="76" t="str">
        <f>IF(ТДИД!C11="","-",VLOOKUP(ТДИД!C11,KODOVE_ISAK!$A$2:$B$3,2))</f>
        <v>-</v>
      </c>
      <c r="D5" s="76" t="str">
        <f>IF(ТДИД!D11="","-",VLOOKUP(ТДИД!D11,KODOVE_ISAK!$A$47:$B$49,2))</f>
        <v>-</v>
      </c>
      <c r="E5" s="76" t="str">
        <f>IF(ТДИД!E11="","-",SUBSTITUTE(ТДИД!E11,";",","))</f>
        <v>-</v>
      </c>
      <c r="F5" s="76" t="str">
        <f>IF(ТДИД!F11="","-",SUBSTITUTE(ТДИД!F11,";",","))</f>
        <v>-</v>
      </c>
      <c r="G5" s="76" t="str">
        <f>IF(ТДИД!G11="","-",VLOOKUP(ТДИД!G11,KODOVE_ISAK!$A$53:$B$71,2,))</f>
        <v>-</v>
      </c>
      <c r="H5" s="76" t="str">
        <f>IF(ТДИД!H11="","-",SUBSTITUTE(ТДИД!H11,";",","))</f>
        <v>-</v>
      </c>
      <c r="I5" s="76" t="str">
        <f>IF(ТДИД!I11="","-",SUBSTITUTE(ТДИД!I11,";",","))</f>
        <v>-</v>
      </c>
      <c r="J5" s="76" t="str">
        <f>IF(ТДИД!J11="","-",SUBSTITUTE(ТДИД!J11,";",","))</f>
        <v>-</v>
      </c>
      <c r="K5" s="76" t="str">
        <f>IF(ТДИД!K11="","-",ТДИД!K11*100)</f>
        <v>-</v>
      </c>
      <c r="L5" s="76" t="str">
        <f>IF(ТДИД!L11="","-",SUBSTITUTE(ТДИД!L11,";",","))</f>
        <v>-</v>
      </c>
      <c r="M5" s="77" t="str">
        <f>IF(ТДИД!M11="X","X","-")</f>
        <v>-</v>
      </c>
      <c r="N5" s="77" t="str">
        <f>IF(ТДИД!N11="X","X","-")</f>
        <v>-</v>
      </c>
      <c r="O5" s="76" t="str">
        <f>IF(ТДИД!O11="","-",SUBSTITUTE(ТДИД!O11,";",","))</f>
        <v>-</v>
      </c>
      <c r="P5" s="76" t="str">
        <f>IF(ТДИД!P11="","-",SUBSTITUTE(ТДИД!P11,";",","))</f>
        <v>-</v>
      </c>
    </row>
    <row r="6" spans="1:16" x14ac:dyDescent="0.25">
      <c r="A6" s="6" t="s">
        <v>206</v>
      </c>
      <c r="B6" s="76" t="str">
        <f>IF(ТДИД!B12="","-",SUBSTITUTE(ТДИД!B12,";",","))</f>
        <v>-</v>
      </c>
      <c r="C6" s="76" t="str">
        <f>IF(ТДИД!C12="","-",VLOOKUP(ТДИД!C12,KODOVE_ISAK!$A$2:$B$3,2))</f>
        <v>-</v>
      </c>
      <c r="D6" s="76" t="str">
        <f>IF(ТДИД!D12="","-",VLOOKUP(ТДИД!D12,KODOVE_ISAK!$A$47:$B$49,2))</f>
        <v>-</v>
      </c>
      <c r="E6" s="76" t="str">
        <f>IF(ТДИД!E12="","-",SUBSTITUTE(ТДИД!E12,";",","))</f>
        <v>-</v>
      </c>
      <c r="F6" s="76" t="str">
        <f>IF(ТДИД!F12="","-",SUBSTITUTE(ТДИД!F12,";",","))</f>
        <v>-</v>
      </c>
      <c r="G6" s="76" t="str">
        <f>IF(ТДИД!G12="","-",VLOOKUP(ТДИД!G12,KODOVE_ISAK!$A$53:$B$71,2,))</f>
        <v>-</v>
      </c>
      <c r="H6" s="76" t="str">
        <f>IF(ТДИД!H12="","-",SUBSTITUTE(ТДИД!H12,";",","))</f>
        <v>-</v>
      </c>
      <c r="I6" s="76" t="str">
        <f>IF(ТДИД!I12="","-",SUBSTITUTE(ТДИД!I12,";",","))</f>
        <v>-</v>
      </c>
      <c r="J6" s="76" t="str">
        <f>IF(ТДИД!J12="","-",SUBSTITUTE(ТДИД!J12,";",","))</f>
        <v>-</v>
      </c>
      <c r="K6" s="76" t="str">
        <f>IF(ТДИД!K12="","-",ТДИД!K12*100)</f>
        <v>-</v>
      </c>
      <c r="L6" s="76" t="str">
        <f>IF(ТДИД!L12="","-",SUBSTITUTE(ТДИД!L12,";",","))</f>
        <v>-</v>
      </c>
      <c r="M6" s="77" t="str">
        <f>IF(ТДИД!M12="X","X","-")</f>
        <v>-</v>
      </c>
      <c r="N6" s="77" t="str">
        <f>IF(ТДИД!N12="X","X","-")</f>
        <v>-</v>
      </c>
      <c r="O6" s="76" t="str">
        <f>IF(ТДИД!O12="","-",SUBSTITUTE(ТДИД!O12,";",","))</f>
        <v>-</v>
      </c>
      <c r="P6" s="76" t="str">
        <f>IF(ТДИД!P12="","-",SUBSTITUTE(ТДИД!P12,";",","))</f>
        <v>-</v>
      </c>
    </row>
    <row r="7" spans="1:16" x14ac:dyDescent="0.25">
      <c r="A7" s="6" t="s">
        <v>206</v>
      </c>
      <c r="B7" s="76" t="str">
        <f>IF(ТДИД!B13="","-",SUBSTITUTE(ТДИД!B13,";",","))</f>
        <v>-</v>
      </c>
      <c r="C7" s="76" t="str">
        <f>IF(ТДИД!C13="","-",VLOOKUP(ТДИД!C13,KODOVE_ISAK!$A$2:$B$3,2))</f>
        <v>-</v>
      </c>
      <c r="D7" s="76" t="str">
        <f>IF(ТДИД!D13="","-",VLOOKUP(ТДИД!D13,KODOVE_ISAK!$A$47:$B$49,2))</f>
        <v>-</v>
      </c>
      <c r="E7" s="76" t="str">
        <f>IF(ТДИД!E13="","-",SUBSTITUTE(ТДИД!E13,";",","))</f>
        <v>-</v>
      </c>
      <c r="F7" s="76" t="str">
        <f>IF(ТДИД!F13="","-",SUBSTITUTE(ТДИД!F13,";",","))</f>
        <v>-</v>
      </c>
      <c r="G7" s="76" t="str">
        <f>IF(ТДИД!G13="","-",VLOOKUP(ТДИД!G13,KODOVE_ISAK!$A$53:$B$71,2,))</f>
        <v>-</v>
      </c>
      <c r="H7" s="76" t="str">
        <f>IF(ТДИД!H13="","-",SUBSTITUTE(ТДИД!H13,";",","))</f>
        <v>-</v>
      </c>
      <c r="I7" s="76" t="str">
        <f>IF(ТДИД!I13="","-",SUBSTITUTE(ТДИД!I13,";",","))</f>
        <v>-</v>
      </c>
      <c r="J7" s="76" t="str">
        <f>IF(ТДИД!J13="","-",SUBSTITUTE(ТДИД!J13,";",","))</f>
        <v>-</v>
      </c>
      <c r="K7" s="76" t="str">
        <f>IF(ТДИД!K13="","-",ТДИД!K13*100)</f>
        <v>-</v>
      </c>
      <c r="L7" s="76" t="str">
        <f>IF(ТДИД!L13="","-",SUBSTITUTE(ТДИД!L13,";",","))</f>
        <v>-</v>
      </c>
      <c r="M7" s="77" t="str">
        <f>IF(ТДИД!M13="X","X","-")</f>
        <v>-</v>
      </c>
      <c r="N7" s="77" t="str">
        <f>IF(ТДИД!N13="X","X","-")</f>
        <v>-</v>
      </c>
      <c r="O7" s="76" t="str">
        <f>IF(ТДИД!O13="","-",SUBSTITUTE(ТДИД!O13,";",","))</f>
        <v>-</v>
      </c>
      <c r="P7" s="76" t="str">
        <f>IF(ТДИД!P13="","-",SUBSTITUTE(ТДИД!P13,";",","))</f>
        <v>-</v>
      </c>
    </row>
    <row r="8" spans="1:16" x14ac:dyDescent="0.25">
      <c r="A8" s="6" t="s">
        <v>206</v>
      </c>
      <c r="B8" s="76" t="str">
        <f>IF(ТДИД!B14="","-",SUBSTITUTE(ТДИД!B14,";",","))</f>
        <v>-</v>
      </c>
      <c r="C8" s="76" t="str">
        <f>IF(ТДИД!C14="","-",VLOOKUP(ТДИД!C14,KODOVE_ISAK!$A$2:$B$3,2))</f>
        <v>-</v>
      </c>
      <c r="D8" s="76" t="str">
        <f>IF(ТДИД!D14="","-",VLOOKUP(ТДИД!D14,KODOVE_ISAK!$A$47:$B$49,2))</f>
        <v>-</v>
      </c>
      <c r="E8" s="76" t="str">
        <f>IF(ТДИД!E14="","-",SUBSTITUTE(ТДИД!E14,";",","))</f>
        <v>-</v>
      </c>
      <c r="F8" s="76" t="str">
        <f>IF(ТДИД!F14="","-",SUBSTITUTE(ТДИД!F14,";",","))</f>
        <v>-</v>
      </c>
      <c r="G8" s="76" t="str">
        <f>IF(ТДИД!G14="","-",VLOOKUP(ТДИД!G14,KODOVE_ISAK!$A$53:$B$71,2,))</f>
        <v>-</v>
      </c>
      <c r="H8" s="76" t="str">
        <f>IF(ТДИД!H14="","-",SUBSTITUTE(ТДИД!H14,";",","))</f>
        <v>-</v>
      </c>
      <c r="I8" s="76" t="str">
        <f>IF(ТДИД!I14="","-",SUBSTITUTE(ТДИД!I14,";",","))</f>
        <v>-</v>
      </c>
      <c r="J8" s="76" t="str">
        <f>IF(ТДИД!J14="","-",SUBSTITUTE(ТДИД!J14,";",","))</f>
        <v>-</v>
      </c>
      <c r="K8" s="76" t="str">
        <f>IF(ТДИД!K14="","-",ТДИД!K14*100)</f>
        <v>-</v>
      </c>
      <c r="L8" s="76" t="str">
        <f>IF(ТДИД!L14="","-",SUBSTITUTE(ТДИД!L14,";",","))</f>
        <v>-</v>
      </c>
      <c r="M8" s="77" t="str">
        <f>IF(ТДИД!M14="X","X","-")</f>
        <v>-</v>
      </c>
      <c r="N8" s="77" t="str">
        <f>IF(ТДИД!N14="X","X","-")</f>
        <v>-</v>
      </c>
      <c r="O8" s="76" t="str">
        <f>IF(ТДИД!O14="","-",SUBSTITUTE(ТДИД!O14,";",","))</f>
        <v>-</v>
      </c>
      <c r="P8" s="76" t="str">
        <f>IF(ТДИД!P14="","-",SUBSTITUTE(ТДИД!P14,";",","))</f>
        <v>-</v>
      </c>
    </row>
    <row r="9" spans="1:16" x14ac:dyDescent="0.25">
      <c r="A9" s="6" t="s">
        <v>206</v>
      </c>
      <c r="B9" s="76" t="str">
        <f>IF(ТДИД!B15="","-",SUBSTITUTE(ТДИД!B15,";",","))</f>
        <v>-</v>
      </c>
      <c r="C9" s="76" t="str">
        <f>IF(ТДИД!C15="","-",VLOOKUP(ТДИД!C15,KODOVE_ISAK!$A$2:$B$3,2))</f>
        <v>-</v>
      </c>
      <c r="D9" s="76" t="str">
        <f>IF(ТДИД!D15="","-",VLOOKUP(ТДИД!D15,KODOVE_ISAK!$A$47:$B$49,2))</f>
        <v>-</v>
      </c>
      <c r="E9" s="76" t="str">
        <f>IF(ТДИД!E15="","-",SUBSTITUTE(ТДИД!E15,";",","))</f>
        <v>-</v>
      </c>
      <c r="F9" s="76" t="str">
        <f>IF(ТДИД!F15="","-",SUBSTITUTE(ТДИД!F15,";",","))</f>
        <v>-</v>
      </c>
      <c r="G9" s="76" t="str">
        <f>IF(ТДИД!G15="","-",VLOOKUP(ТДИД!G15,KODOVE_ISAK!$A$53:$B$71,2,))</f>
        <v>-</v>
      </c>
      <c r="H9" s="76" t="str">
        <f>IF(ТДИД!H15="","-",SUBSTITUTE(ТДИД!H15,";",","))</f>
        <v>-</v>
      </c>
      <c r="I9" s="76" t="str">
        <f>IF(ТДИД!I15="","-",SUBSTITUTE(ТДИД!I15,";",","))</f>
        <v>-</v>
      </c>
      <c r="J9" s="76" t="str">
        <f>IF(ТДИД!J15="","-",SUBSTITUTE(ТДИД!J15,";",","))</f>
        <v>-</v>
      </c>
      <c r="K9" s="76" t="str">
        <f>IF(ТДИД!K15="","-",ТДИД!K15*100)</f>
        <v>-</v>
      </c>
      <c r="L9" s="76" t="str">
        <f>IF(ТДИД!L15="","-",SUBSTITUTE(ТДИД!L15,";",","))</f>
        <v>-</v>
      </c>
      <c r="M9" s="77" t="str">
        <f>IF(ТДИД!M15="X","X","-")</f>
        <v>-</v>
      </c>
      <c r="N9" s="77" t="str">
        <f>IF(ТДИД!N15="X","X","-")</f>
        <v>-</v>
      </c>
      <c r="O9" s="76" t="str">
        <f>IF(ТДИД!O15="","-",SUBSTITUTE(ТДИД!O15,";",","))</f>
        <v>-</v>
      </c>
      <c r="P9" s="76" t="str">
        <f>IF(ТДИД!P15="","-",SUBSTITUTE(ТДИД!P15,";",","))</f>
        <v>-</v>
      </c>
    </row>
    <row r="10" spans="1:16" x14ac:dyDescent="0.25">
      <c r="A10" s="6" t="s">
        <v>206</v>
      </c>
      <c r="B10" s="76" t="str">
        <f>IF(ТДИД!B16="","-",SUBSTITUTE(ТДИД!B16,";",","))</f>
        <v>-</v>
      </c>
      <c r="C10" s="76" t="str">
        <f>IF(ТДИД!C16="","-",VLOOKUP(ТДИД!C16,KODOVE_ISAK!$A$2:$B$3,2))</f>
        <v>-</v>
      </c>
      <c r="D10" s="76" t="str">
        <f>IF(ТДИД!D16="","-",VLOOKUP(ТДИД!D16,KODOVE_ISAK!$A$47:$B$49,2))</f>
        <v>-</v>
      </c>
      <c r="E10" s="76" t="str">
        <f>IF(ТДИД!E16="","-",SUBSTITUTE(ТДИД!E16,";",","))</f>
        <v>-</v>
      </c>
      <c r="F10" s="76" t="str">
        <f>IF(ТДИД!F16="","-",SUBSTITUTE(ТДИД!F16,";",","))</f>
        <v>-</v>
      </c>
      <c r="G10" s="76" t="str">
        <f>IF(ТДИД!G16="","-",VLOOKUP(ТДИД!G16,KODOVE_ISAK!$A$53:$B$71,2,))</f>
        <v>-</v>
      </c>
      <c r="H10" s="76" t="str">
        <f>IF(ТДИД!H16="","-",SUBSTITUTE(ТДИД!H16,";",","))</f>
        <v>-</v>
      </c>
      <c r="I10" s="76" t="str">
        <f>IF(ТДИД!I16="","-",SUBSTITUTE(ТДИД!I16,";",","))</f>
        <v>-</v>
      </c>
      <c r="J10" s="76" t="str">
        <f>IF(ТДИД!J16="","-",SUBSTITUTE(ТДИД!J16,";",","))</f>
        <v>-</v>
      </c>
      <c r="K10" s="76" t="str">
        <f>IF(ТДИД!K16="","-",ТДИД!K16*100)</f>
        <v>-</v>
      </c>
      <c r="L10" s="76" t="str">
        <f>IF(ТДИД!L16="","-",SUBSTITUTE(ТДИД!L16,";",","))</f>
        <v>-</v>
      </c>
      <c r="M10" s="77" t="str">
        <f>IF(ТДИД!M16="X","X","-")</f>
        <v>-</v>
      </c>
      <c r="N10" s="77" t="str">
        <f>IF(ТДИД!N16="X","X","-")</f>
        <v>-</v>
      </c>
      <c r="O10" s="76" t="str">
        <f>IF(ТДИД!O16="","-",SUBSTITUTE(ТДИД!O16,";",","))</f>
        <v>-</v>
      </c>
      <c r="P10" s="76" t="str">
        <f>IF(ТДИД!P16="","-",SUBSTITUTE(ТДИД!P16,";",","))</f>
        <v>-</v>
      </c>
    </row>
    <row r="11" spans="1:16" x14ac:dyDescent="0.25">
      <c r="A11" s="6" t="s">
        <v>206</v>
      </c>
      <c r="B11" s="76" t="str">
        <f>IF(ТДИД!B17="","-",SUBSTITUTE(ТДИД!B17,";",","))</f>
        <v>-</v>
      </c>
      <c r="C11" s="76" t="str">
        <f>IF(ТДИД!C17="","-",VLOOKUP(ТДИД!C17,KODOVE_ISAK!$A$2:$B$3,2))</f>
        <v>-</v>
      </c>
      <c r="D11" s="76" t="str">
        <f>IF(ТДИД!D17="","-",VLOOKUP(ТДИД!D17,KODOVE_ISAK!$A$47:$B$49,2))</f>
        <v>-</v>
      </c>
      <c r="E11" s="76" t="str">
        <f>IF(ТДИД!E17="","-",SUBSTITUTE(ТДИД!E17,";",","))</f>
        <v>-</v>
      </c>
      <c r="F11" s="76" t="str">
        <f>IF(ТДИД!F17="","-",SUBSTITUTE(ТДИД!F17,";",","))</f>
        <v>-</v>
      </c>
      <c r="G11" s="76" t="str">
        <f>IF(ТДИД!G17="","-",VLOOKUP(ТДИД!G17,KODOVE_ISAK!$A$53:$B$71,2,))</f>
        <v>-</v>
      </c>
      <c r="H11" s="76" t="str">
        <f>IF(ТДИД!H17="","-",SUBSTITUTE(ТДИД!H17,";",","))</f>
        <v>-</v>
      </c>
      <c r="I11" s="76" t="str">
        <f>IF(ТДИД!I17="","-",SUBSTITUTE(ТДИД!I17,";",","))</f>
        <v>-</v>
      </c>
      <c r="J11" s="76" t="str">
        <f>IF(ТДИД!J17="","-",SUBSTITUTE(ТДИД!J17,";",","))</f>
        <v>-</v>
      </c>
      <c r="K11" s="76" t="str">
        <f>IF(ТДИД!K17="","-",ТДИД!K17*100)</f>
        <v>-</v>
      </c>
      <c r="L11" s="76" t="str">
        <f>IF(ТДИД!L17="","-",SUBSTITUTE(ТДИД!L17,";",","))</f>
        <v>-</v>
      </c>
      <c r="M11" s="77" t="str">
        <f>IF(ТДИД!M17="X","X","-")</f>
        <v>-</v>
      </c>
      <c r="N11" s="77" t="str">
        <f>IF(ТДИД!N17="X","X","-")</f>
        <v>-</v>
      </c>
      <c r="O11" s="76" t="str">
        <f>IF(ТДИД!O17="","-",SUBSTITUTE(ТДИД!O17,";",","))</f>
        <v>-</v>
      </c>
      <c r="P11" s="76" t="str">
        <f>IF(ТДИД!P17="","-",SUBSTITUTE(ТДИД!P17,";",","))</f>
        <v>-</v>
      </c>
    </row>
    <row r="12" spans="1:16" x14ac:dyDescent="0.25">
      <c r="A12" s="6" t="s">
        <v>206</v>
      </c>
      <c r="B12" s="76" t="str">
        <f>IF(ТДИД!B18="","-",SUBSTITUTE(ТДИД!B18,";",","))</f>
        <v>-</v>
      </c>
      <c r="C12" s="76" t="str">
        <f>IF(ТДИД!C18="","-",VLOOKUP(ТДИД!C18,KODOVE_ISAK!$A$2:$B$3,2))</f>
        <v>-</v>
      </c>
      <c r="D12" s="76" t="str">
        <f>IF(ТДИД!D18="","-",VLOOKUP(ТДИД!D18,KODOVE_ISAK!$A$47:$B$49,2))</f>
        <v>-</v>
      </c>
      <c r="E12" s="76" t="str">
        <f>IF(ТДИД!E18="","-",SUBSTITUTE(ТДИД!E18,";",","))</f>
        <v>-</v>
      </c>
      <c r="F12" s="76" t="str">
        <f>IF(ТДИД!F18="","-",SUBSTITUTE(ТДИД!F18,";",","))</f>
        <v>-</v>
      </c>
      <c r="G12" s="76" t="str">
        <f>IF(ТДИД!G18="","-",VLOOKUP(ТДИД!G18,KODOVE_ISAK!$A$53:$B$71,2,))</f>
        <v>-</v>
      </c>
      <c r="H12" s="76" t="str">
        <f>IF(ТДИД!H18="","-",SUBSTITUTE(ТДИД!H18,";",","))</f>
        <v>-</v>
      </c>
      <c r="I12" s="76" t="str">
        <f>IF(ТДИД!I18="","-",SUBSTITUTE(ТДИД!I18,";",","))</f>
        <v>-</v>
      </c>
      <c r="J12" s="76" t="str">
        <f>IF(ТДИД!J18="","-",SUBSTITUTE(ТДИД!J18,";",","))</f>
        <v>-</v>
      </c>
      <c r="K12" s="76" t="str">
        <f>IF(ТДИД!K18="","-",ТДИД!K18*100)</f>
        <v>-</v>
      </c>
      <c r="L12" s="76" t="str">
        <f>IF(ТДИД!L18="","-",SUBSTITUTE(ТДИД!L18,";",","))</f>
        <v>-</v>
      </c>
      <c r="M12" s="77" t="str">
        <f>IF(ТДИД!M18="X","X","-")</f>
        <v>-</v>
      </c>
      <c r="N12" s="77" t="str">
        <f>IF(ТДИД!N18="X","X","-")</f>
        <v>-</v>
      </c>
      <c r="O12" s="76" t="str">
        <f>IF(ТДИД!O18="","-",SUBSTITUTE(ТДИД!O18,";",","))</f>
        <v>-</v>
      </c>
      <c r="P12" s="76" t="str">
        <f>IF(ТДИД!P18="","-",SUBSTITUTE(ТДИД!P18,";",","))</f>
        <v>-</v>
      </c>
    </row>
    <row r="13" spans="1:16" x14ac:dyDescent="0.25">
      <c r="A13" s="6" t="s">
        <v>206</v>
      </c>
      <c r="B13" s="76" t="str">
        <f>IF(ТДИД!B19="","-",SUBSTITUTE(ТДИД!B19,";",","))</f>
        <v>-</v>
      </c>
      <c r="C13" s="76" t="str">
        <f>IF(ТДИД!C19="","-",VLOOKUP(ТДИД!C19,KODOVE_ISAK!$A$2:$B$3,2))</f>
        <v>-</v>
      </c>
      <c r="D13" s="76" t="str">
        <f>IF(ТДИД!D19="","-",VLOOKUP(ТДИД!D19,KODOVE_ISAK!$A$47:$B$49,2))</f>
        <v>-</v>
      </c>
      <c r="E13" s="76" t="str">
        <f>IF(ТДИД!E19="","-",SUBSTITUTE(ТДИД!E19,";",","))</f>
        <v>-</v>
      </c>
      <c r="F13" s="76" t="str">
        <f>IF(ТДИД!F19="","-",SUBSTITUTE(ТДИД!F19,";",","))</f>
        <v>-</v>
      </c>
      <c r="G13" s="76" t="str">
        <f>IF(ТДИД!G19="","-",VLOOKUP(ТДИД!G19,KODOVE_ISAK!$A$53:$B$71,2,))</f>
        <v>-</v>
      </c>
      <c r="H13" s="76" t="str">
        <f>IF(ТДИД!H19="","-",SUBSTITUTE(ТДИД!H19,";",","))</f>
        <v>-</v>
      </c>
      <c r="I13" s="76" t="str">
        <f>IF(ТДИД!I19="","-",SUBSTITUTE(ТДИД!I19,";",","))</f>
        <v>-</v>
      </c>
      <c r="J13" s="76" t="str">
        <f>IF(ТДИД!J19="","-",SUBSTITUTE(ТДИД!J19,";",","))</f>
        <v>-</v>
      </c>
      <c r="K13" s="76" t="str">
        <f>IF(ТДИД!K19="","-",ТДИД!K19*100)</f>
        <v>-</v>
      </c>
      <c r="L13" s="76" t="str">
        <f>IF(ТДИД!L19="","-",SUBSTITUTE(ТДИД!L19,";",","))</f>
        <v>-</v>
      </c>
      <c r="M13" s="77" t="str">
        <f>IF(ТДИД!M19="X","X","-")</f>
        <v>-</v>
      </c>
      <c r="N13" s="77" t="str">
        <f>IF(ТДИД!N19="X","X","-")</f>
        <v>-</v>
      </c>
      <c r="O13" s="76" t="str">
        <f>IF(ТДИД!O19="","-",SUBSTITUTE(ТДИД!O19,";",","))</f>
        <v>-</v>
      </c>
      <c r="P13" s="76" t="str">
        <f>IF(ТДИД!P19="","-",SUBSTITUTE(ТДИД!P19,";",","))</f>
        <v>-</v>
      </c>
    </row>
    <row r="14" spans="1:16" x14ac:dyDescent="0.25">
      <c r="A14" s="6" t="s">
        <v>206</v>
      </c>
      <c r="B14" s="76" t="str">
        <f>IF(ТДИД!B20="","-",SUBSTITUTE(ТДИД!B20,";",","))</f>
        <v>-</v>
      </c>
      <c r="C14" s="76" t="str">
        <f>IF(ТДИД!C20="","-",VLOOKUP(ТДИД!C20,KODOVE_ISAK!$A$2:$B$3,2))</f>
        <v>-</v>
      </c>
      <c r="D14" s="76" t="str">
        <f>IF(ТДИД!D20="","-",VLOOKUP(ТДИД!D20,KODOVE_ISAK!$A$47:$B$49,2))</f>
        <v>-</v>
      </c>
      <c r="E14" s="76" t="str">
        <f>IF(ТДИД!E20="","-",SUBSTITUTE(ТДИД!E20,";",","))</f>
        <v>-</v>
      </c>
      <c r="F14" s="76" t="str">
        <f>IF(ТДИД!F20="","-",SUBSTITUTE(ТДИД!F20,";",","))</f>
        <v>-</v>
      </c>
      <c r="G14" s="76" t="str">
        <f>IF(ТДИД!G20="","-",VLOOKUP(ТДИД!G20,KODOVE_ISAK!$A$53:$B$71,2,))</f>
        <v>-</v>
      </c>
      <c r="H14" s="76" t="str">
        <f>IF(ТДИД!H20="","-",SUBSTITUTE(ТДИД!H20,";",","))</f>
        <v>-</v>
      </c>
      <c r="I14" s="76" t="str">
        <f>IF(ТДИД!I20="","-",SUBSTITUTE(ТДИД!I20,";",","))</f>
        <v>-</v>
      </c>
      <c r="J14" s="76" t="str">
        <f>IF(ТДИД!J20="","-",SUBSTITUTE(ТДИД!J20,";",","))</f>
        <v>-</v>
      </c>
      <c r="K14" s="76" t="str">
        <f>IF(ТДИД!K20="","-",ТДИД!K20*100)</f>
        <v>-</v>
      </c>
      <c r="L14" s="76" t="str">
        <f>IF(ТДИД!L20="","-",SUBSTITUTE(ТДИД!L20,";",","))</f>
        <v>-</v>
      </c>
      <c r="M14" s="77" t="str">
        <f>IF(ТДИД!M20="X","X","-")</f>
        <v>-</v>
      </c>
      <c r="N14" s="77" t="str">
        <f>IF(ТДИД!N20="X","X","-")</f>
        <v>-</v>
      </c>
      <c r="O14" s="76" t="str">
        <f>IF(ТДИД!O20="","-",SUBSTITUTE(ТДИД!O20,";",","))</f>
        <v>-</v>
      </c>
      <c r="P14" s="76" t="str">
        <f>IF(ТДИД!P20="","-",SUBSTITUTE(ТДИД!P20,";",","))</f>
        <v>-</v>
      </c>
    </row>
    <row r="15" spans="1:16" x14ac:dyDescent="0.25">
      <c r="A15" s="6" t="s">
        <v>206</v>
      </c>
      <c r="B15" s="76" t="str">
        <f>IF(ТДИД!B21="","-",SUBSTITUTE(ТДИД!B21,";",","))</f>
        <v>-</v>
      </c>
      <c r="C15" s="76" t="str">
        <f>IF(ТДИД!C21="","-",VLOOKUP(ТДИД!C21,KODOVE_ISAK!$A$2:$B$3,2))</f>
        <v>-</v>
      </c>
      <c r="D15" s="76" t="str">
        <f>IF(ТДИД!D21="","-",VLOOKUP(ТДИД!D21,KODOVE_ISAK!$A$47:$B$49,2))</f>
        <v>-</v>
      </c>
      <c r="E15" s="76" t="str">
        <f>IF(ТДИД!E21="","-",SUBSTITUTE(ТДИД!E21,";",","))</f>
        <v>-</v>
      </c>
      <c r="F15" s="76" t="str">
        <f>IF(ТДИД!F21="","-",SUBSTITUTE(ТДИД!F21,";",","))</f>
        <v>-</v>
      </c>
      <c r="G15" s="76" t="str">
        <f>IF(ТДИД!G21="","-",VLOOKUP(ТДИД!G21,KODOVE_ISAK!$A$53:$B$71,2,))</f>
        <v>-</v>
      </c>
      <c r="H15" s="76" t="str">
        <f>IF(ТДИД!H21="","-",SUBSTITUTE(ТДИД!H21,";",","))</f>
        <v>-</v>
      </c>
      <c r="I15" s="76" t="str">
        <f>IF(ТДИД!I21="","-",SUBSTITUTE(ТДИД!I21,";",","))</f>
        <v>-</v>
      </c>
      <c r="J15" s="76" t="str">
        <f>IF(ТДИД!J21="","-",SUBSTITUTE(ТДИД!J21,";",","))</f>
        <v>-</v>
      </c>
      <c r="K15" s="76" t="str">
        <f>IF(ТДИД!K21="","-",ТДИД!K21*100)</f>
        <v>-</v>
      </c>
      <c r="L15" s="76" t="str">
        <f>IF(ТДИД!L21="","-",SUBSTITUTE(ТДИД!L21,";",","))</f>
        <v>-</v>
      </c>
      <c r="M15" s="77" t="str">
        <f>IF(ТДИД!M21="X","X","-")</f>
        <v>-</v>
      </c>
      <c r="N15" s="77" t="str">
        <f>IF(ТДИД!N21="X","X","-")</f>
        <v>-</v>
      </c>
      <c r="O15" s="76" t="str">
        <f>IF(ТДИД!O21="","-",SUBSTITUTE(ТДИД!O21,";",","))</f>
        <v>-</v>
      </c>
      <c r="P15" s="76" t="str">
        <f>IF(ТДИД!P21="","-",SUBSTITUTE(ТДИД!P21,";",","))</f>
        <v>-</v>
      </c>
    </row>
    <row r="16" spans="1:16" x14ac:dyDescent="0.25">
      <c r="A16" s="6" t="s">
        <v>206</v>
      </c>
      <c r="B16" s="76" t="str">
        <f>IF(ТДИД!B22="","-",SUBSTITUTE(ТДИД!B22,";",","))</f>
        <v>-</v>
      </c>
      <c r="C16" s="76" t="str">
        <f>IF(ТДИД!C22="","-",VLOOKUP(ТДИД!C22,KODOVE_ISAK!$A$2:$B$3,2))</f>
        <v>-</v>
      </c>
      <c r="D16" s="76" t="str">
        <f>IF(ТДИД!D22="","-",VLOOKUP(ТДИД!D22,KODOVE_ISAK!$A$47:$B$49,2))</f>
        <v>-</v>
      </c>
      <c r="E16" s="76" t="str">
        <f>IF(ТДИД!E22="","-",SUBSTITUTE(ТДИД!E22,";",","))</f>
        <v>-</v>
      </c>
      <c r="F16" s="76" t="str">
        <f>IF(ТДИД!F22="","-",SUBSTITUTE(ТДИД!F22,";",","))</f>
        <v>-</v>
      </c>
      <c r="G16" s="76" t="str">
        <f>IF(ТДИД!G22="","-",VLOOKUP(ТДИД!G22,KODOVE_ISAK!$A$53:$B$71,2,))</f>
        <v>-</v>
      </c>
      <c r="H16" s="76" t="str">
        <f>IF(ТДИД!H22="","-",SUBSTITUTE(ТДИД!H22,";",","))</f>
        <v>-</v>
      </c>
      <c r="I16" s="76" t="str">
        <f>IF(ТДИД!I22="","-",SUBSTITUTE(ТДИД!I22,";",","))</f>
        <v>-</v>
      </c>
      <c r="J16" s="76" t="str">
        <f>IF(ТДИД!J22="","-",SUBSTITUTE(ТДИД!J22,";",","))</f>
        <v>-</v>
      </c>
      <c r="K16" s="76" t="str">
        <f>IF(ТДИД!K22="","-",ТДИД!K22*100)</f>
        <v>-</v>
      </c>
      <c r="L16" s="76" t="str">
        <f>IF(ТДИД!L22="","-",SUBSTITUTE(ТДИД!L22,";",","))</f>
        <v>-</v>
      </c>
      <c r="M16" s="77" t="str">
        <f>IF(ТДИД!M22="X","X","-")</f>
        <v>-</v>
      </c>
      <c r="N16" s="77" t="str">
        <f>IF(ТДИД!N22="X","X","-")</f>
        <v>-</v>
      </c>
      <c r="O16" s="76" t="str">
        <f>IF(ТДИД!O22="","-",SUBSTITUTE(ТДИД!O22,";",","))</f>
        <v>-</v>
      </c>
      <c r="P16" s="76" t="str">
        <f>IF(ТДИД!P22="","-",SUBSTITUTE(ТДИД!P22,";",","))</f>
        <v>-</v>
      </c>
    </row>
    <row r="17" spans="1:16" x14ac:dyDescent="0.25">
      <c r="A17" s="6" t="s">
        <v>206</v>
      </c>
      <c r="B17" s="76" t="str">
        <f>IF(ТДИД!B23="","-",SUBSTITUTE(ТДИД!B23,";",","))</f>
        <v>-</v>
      </c>
      <c r="C17" s="76" t="str">
        <f>IF(ТДИД!C23="","-",VLOOKUP(ТДИД!C23,KODOVE_ISAK!$A$2:$B$3,2))</f>
        <v>-</v>
      </c>
      <c r="D17" s="76" t="str">
        <f>IF(ТДИД!D23="","-",VLOOKUP(ТДИД!D23,KODOVE_ISAK!$A$47:$B$49,2))</f>
        <v>-</v>
      </c>
      <c r="E17" s="76" t="str">
        <f>IF(ТДИД!E23="","-",SUBSTITUTE(ТДИД!E23,";",","))</f>
        <v>-</v>
      </c>
      <c r="F17" s="76" t="str">
        <f>IF(ТДИД!F23="","-",SUBSTITUTE(ТДИД!F23,";",","))</f>
        <v>-</v>
      </c>
      <c r="G17" s="76" t="str">
        <f>IF(ТДИД!G23="","-",VLOOKUP(ТДИД!G23,KODOVE_ISAK!$A$53:$B$71,2,))</f>
        <v>-</v>
      </c>
      <c r="H17" s="76" t="str">
        <f>IF(ТДИД!H23="","-",SUBSTITUTE(ТДИД!H23,";",","))</f>
        <v>-</v>
      </c>
      <c r="I17" s="76" t="str">
        <f>IF(ТДИД!I23="","-",SUBSTITUTE(ТДИД!I23,";",","))</f>
        <v>-</v>
      </c>
      <c r="J17" s="76" t="str">
        <f>IF(ТДИД!J23="","-",SUBSTITUTE(ТДИД!J23,";",","))</f>
        <v>-</v>
      </c>
      <c r="K17" s="76" t="str">
        <f>IF(ТДИД!K23="","-",ТДИД!K23*100)</f>
        <v>-</v>
      </c>
      <c r="L17" s="76" t="str">
        <f>IF(ТДИД!L23="","-",SUBSTITUTE(ТДИД!L23,";",","))</f>
        <v>-</v>
      </c>
      <c r="M17" s="77" t="str">
        <f>IF(ТДИД!M23="X","X","-")</f>
        <v>-</v>
      </c>
      <c r="N17" s="77" t="str">
        <f>IF(ТДИД!N23="X","X","-")</f>
        <v>-</v>
      </c>
      <c r="O17" s="76" t="str">
        <f>IF(ТДИД!O23="","-",SUBSTITUTE(ТДИД!O23,";",","))</f>
        <v>-</v>
      </c>
      <c r="P17" s="76" t="str">
        <f>IF(ТДИД!P23="","-",SUBSTITUTE(ТДИД!P23,";",","))</f>
        <v>-</v>
      </c>
    </row>
    <row r="18" spans="1:16" x14ac:dyDescent="0.25">
      <c r="A18" s="6" t="s">
        <v>206</v>
      </c>
      <c r="B18" s="76" t="str">
        <f>IF(ТДИД!B24="","-",SUBSTITUTE(ТДИД!B24,";",","))</f>
        <v>-</v>
      </c>
      <c r="C18" s="76" t="str">
        <f>IF(ТДИД!C24="","-",VLOOKUP(ТДИД!C24,KODOVE_ISAK!$A$2:$B$3,2))</f>
        <v>-</v>
      </c>
      <c r="D18" s="76" t="str">
        <f>IF(ТДИД!D24="","-",VLOOKUP(ТДИД!D24,KODOVE_ISAK!$A$47:$B$49,2))</f>
        <v>-</v>
      </c>
      <c r="E18" s="76" t="str">
        <f>IF(ТДИД!E24="","-",SUBSTITUTE(ТДИД!E24,";",","))</f>
        <v>-</v>
      </c>
      <c r="F18" s="76" t="str">
        <f>IF(ТДИД!F24="","-",SUBSTITUTE(ТДИД!F24,";",","))</f>
        <v>-</v>
      </c>
      <c r="G18" s="76" t="str">
        <f>IF(ТДИД!G24="","-",VLOOKUP(ТДИД!G24,KODOVE_ISAK!$A$53:$B$71,2,))</f>
        <v>-</v>
      </c>
      <c r="H18" s="76" t="str">
        <f>IF(ТДИД!H24="","-",SUBSTITUTE(ТДИД!H24,";",","))</f>
        <v>-</v>
      </c>
      <c r="I18" s="76" t="str">
        <f>IF(ТДИД!I24="","-",SUBSTITUTE(ТДИД!I24,";",","))</f>
        <v>-</v>
      </c>
      <c r="J18" s="76" t="str">
        <f>IF(ТДИД!J24="","-",SUBSTITUTE(ТДИД!J24,";",","))</f>
        <v>-</v>
      </c>
      <c r="K18" s="76" t="str">
        <f>IF(ТДИД!K24="","-",ТДИД!K24*100)</f>
        <v>-</v>
      </c>
      <c r="L18" s="76" t="str">
        <f>IF(ТДИД!L24="","-",SUBSTITUTE(ТДИД!L24,";",","))</f>
        <v>-</v>
      </c>
      <c r="M18" s="77" t="str">
        <f>IF(ТДИД!M24="X","X","-")</f>
        <v>-</v>
      </c>
      <c r="N18" s="77" t="str">
        <f>IF(ТДИД!N24="X","X","-")</f>
        <v>-</v>
      </c>
      <c r="O18" s="76" t="str">
        <f>IF(ТДИД!O24="","-",SUBSTITUTE(ТДИД!O24,";",","))</f>
        <v>-</v>
      </c>
      <c r="P18" s="76" t="str">
        <f>IF(ТДИД!P24="","-",SUBSTITUTE(ТДИД!P24,";",","))</f>
        <v>-</v>
      </c>
    </row>
    <row r="19" spans="1:16" x14ac:dyDescent="0.25">
      <c r="A19" s="6" t="s">
        <v>206</v>
      </c>
      <c r="B19" s="76" t="str">
        <f>IF(ТДИД!B25="","-",SUBSTITUTE(ТДИД!B25,";",","))</f>
        <v>-</v>
      </c>
      <c r="C19" s="76" t="str">
        <f>IF(ТДИД!C25="","-",VLOOKUP(ТДИД!C25,KODOVE_ISAK!$A$2:$B$3,2))</f>
        <v>-</v>
      </c>
      <c r="D19" s="76" t="str">
        <f>IF(ТДИД!D25="","-",VLOOKUP(ТДИД!D25,KODOVE_ISAK!$A$47:$B$49,2))</f>
        <v>-</v>
      </c>
      <c r="E19" s="76" t="str">
        <f>IF(ТДИД!E25="","-",SUBSTITUTE(ТДИД!E25,";",","))</f>
        <v>-</v>
      </c>
      <c r="F19" s="76" t="str">
        <f>IF(ТДИД!F25="","-",SUBSTITUTE(ТДИД!F25,";",","))</f>
        <v>-</v>
      </c>
      <c r="G19" s="76" t="str">
        <f>IF(ТДИД!G25="","-",VLOOKUP(ТДИД!G25,KODOVE_ISAK!$A$53:$B$71,2,))</f>
        <v>-</v>
      </c>
      <c r="H19" s="76" t="str">
        <f>IF(ТДИД!H25="","-",SUBSTITUTE(ТДИД!H25,";",","))</f>
        <v>-</v>
      </c>
      <c r="I19" s="76" t="str">
        <f>IF(ТДИД!I25="","-",SUBSTITUTE(ТДИД!I25,";",","))</f>
        <v>-</v>
      </c>
      <c r="J19" s="76" t="str">
        <f>IF(ТДИД!J25="","-",SUBSTITUTE(ТДИД!J25,";",","))</f>
        <v>-</v>
      </c>
      <c r="K19" s="76" t="str">
        <f>IF(ТДИД!K25="","-",ТДИД!K25*100)</f>
        <v>-</v>
      </c>
      <c r="L19" s="76" t="str">
        <f>IF(ТДИД!L25="","-",SUBSTITUTE(ТДИД!L25,";",","))</f>
        <v>-</v>
      </c>
      <c r="M19" s="77" t="str">
        <f>IF(ТДИД!M25="X","X","-")</f>
        <v>-</v>
      </c>
      <c r="N19" s="77" t="str">
        <f>IF(ТДИД!N25="X","X","-")</f>
        <v>-</v>
      </c>
      <c r="O19" s="76" t="str">
        <f>IF(ТДИД!O25="","-",SUBSTITUTE(ТДИД!O25,";",","))</f>
        <v>-</v>
      </c>
      <c r="P19" s="76" t="str">
        <f>IF(ТДИД!P25="","-",SUBSTITUTE(ТДИД!P25,";",","))</f>
        <v>-</v>
      </c>
    </row>
    <row r="20" spans="1:16" x14ac:dyDescent="0.25">
      <c r="A20" s="6" t="s">
        <v>206</v>
      </c>
      <c r="B20" s="76" t="str">
        <f>IF(ТДИД!B26="","-",SUBSTITUTE(ТДИД!B26,";",","))</f>
        <v>-</v>
      </c>
      <c r="C20" s="76" t="str">
        <f>IF(ТДИД!C26="","-",VLOOKUP(ТДИД!C26,KODOVE_ISAK!$A$2:$B$3,2))</f>
        <v>-</v>
      </c>
      <c r="D20" s="76" t="str">
        <f>IF(ТДИД!D26="","-",VLOOKUP(ТДИД!D26,KODOVE_ISAK!$A$47:$B$49,2))</f>
        <v>-</v>
      </c>
      <c r="E20" s="76" t="str">
        <f>IF(ТДИД!E26="","-",SUBSTITUTE(ТДИД!E26,";",","))</f>
        <v>-</v>
      </c>
      <c r="F20" s="76" t="str">
        <f>IF(ТДИД!F26="","-",SUBSTITUTE(ТДИД!F26,";",","))</f>
        <v>-</v>
      </c>
      <c r="G20" s="76" t="str">
        <f>IF(ТДИД!G26="","-",VLOOKUP(ТДИД!G26,KODOVE_ISAK!$A$53:$B$71,2,))</f>
        <v>-</v>
      </c>
      <c r="H20" s="76" t="str">
        <f>IF(ТДИД!H26="","-",SUBSTITUTE(ТДИД!H26,";",","))</f>
        <v>-</v>
      </c>
      <c r="I20" s="76" t="str">
        <f>IF(ТДИД!I26="","-",SUBSTITUTE(ТДИД!I26,";",","))</f>
        <v>-</v>
      </c>
      <c r="J20" s="76" t="str">
        <f>IF(ТДИД!J26="","-",SUBSTITUTE(ТДИД!J26,";",","))</f>
        <v>-</v>
      </c>
      <c r="K20" s="76" t="str">
        <f>IF(ТДИД!K26="","-",ТДИД!K26*100)</f>
        <v>-</v>
      </c>
      <c r="L20" s="76" t="str">
        <f>IF(ТДИД!L26="","-",SUBSTITUTE(ТДИД!L26,";",","))</f>
        <v>-</v>
      </c>
      <c r="M20" s="77" t="str">
        <f>IF(ТДИД!M26="X","X","-")</f>
        <v>-</v>
      </c>
      <c r="N20" s="77" t="str">
        <f>IF(ТДИД!N26="X","X","-")</f>
        <v>-</v>
      </c>
      <c r="O20" s="76" t="str">
        <f>IF(ТДИД!O26="","-",SUBSTITUTE(ТДИД!O26,";",","))</f>
        <v>-</v>
      </c>
      <c r="P20" s="76" t="str">
        <f>IF(ТДИД!P26="","-",SUBSTITUTE(ТДИД!P26,";",","))</f>
        <v>-</v>
      </c>
    </row>
    <row r="21" spans="1:16" x14ac:dyDescent="0.25">
      <c r="A21" s="6" t="s">
        <v>206</v>
      </c>
      <c r="B21" s="76" t="str">
        <f>IF(ТДИД!B27="","-",SUBSTITUTE(ТДИД!B27,";",","))</f>
        <v>-</v>
      </c>
      <c r="C21" s="76" t="str">
        <f>IF(ТДИД!C27="","-",VLOOKUP(ТДИД!C27,KODOVE_ISAK!$A$2:$B$3,2))</f>
        <v>-</v>
      </c>
      <c r="D21" s="76" t="str">
        <f>IF(ТДИД!D27="","-",VLOOKUP(ТДИД!D27,KODOVE_ISAK!$A$47:$B$49,2))</f>
        <v>-</v>
      </c>
      <c r="E21" s="76" t="str">
        <f>IF(ТДИД!E27="","-",SUBSTITUTE(ТДИД!E27,";",","))</f>
        <v>-</v>
      </c>
      <c r="F21" s="76" t="str">
        <f>IF(ТДИД!F27="","-",SUBSTITUTE(ТДИД!F27,";",","))</f>
        <v>-</v>
      </c>
      <c r="G21" s="76" t="str">
        <f>IF(ТДИД!G27="","-",VLOOKUP(ТДИД!G27,KODOVE_ISAK!$A$53:$B$71,2,))</f>
        <v>-</v>
      </c>
      <c r="H21" s="76" t="str">
        <f>IF(ТДИД!H27="","-",SUBSTITUTE(ТДИД!H27,";",","))</f>
        <v>-</v>
      </c>
      <c r="I21" s="76" t="str">
        <f>IF(ТДИД!I27="","-",SUBSTITUTE(ТДИД!I27,";",","))</f>
        <v>-</v>
      </c>
      <c r="J21" s="76" t="str">
        <f>IF(ТДИД!J27="","-",SUBSTITUTE(ТДИД!J27,";",","))</f>
        <v>-</v>
      </c>
      <c r="K21" s="76" t="str">
        <f>IF(ТДИД!K27="","-",ТДИД!K27*100)</f>
        <v>-</v>
      </c>
      <c r="L21" s="76" t="str">
        <f>IF(ТДИД!L27="","-",SUBSTITUTE(ТДИД!L27,";",","))</f>
        <v>-</v>
      </c>
      <c r="M21" s="77" t="str">
        <f>IF(ТДИД!M27="X","X","-")</f>
        <v>-</v>
      </c>
      <c r="N21" s="77" t="str">
        <f>IF(ТДИД!N27="X","X","-")</f>
        <v>-</v>
      </c>
      <c r="O21" s="76" t="str">
        <f>IF(ТДИД!O27="","-",SUBSTITUTE(ТДИД!O27,";",","))</f>
        <v>-</v>
      </c>
      <c r="P21" s="76" t="str">
        <f>IF(ТДИД!P27="","-",SUBSTITUTE(ТДИД!P27,";",","))</f>
        <v>-</v>
      </c>
    </row>
    <row r="22" spans="1:16" x14ac:dyDescent="0.25">
      <c r="A22" s="6" t="s">
        <v>206</v>
      </c>
      <c r="B22" s="76" t="str">
        <f>IF(ТДИД!B28="","-",SUBSTITUTE(ТДИД!B28,";",","))</f>
        <v>-</v>
      </c>
      <c r="C22" s="76" t="str">
        <f>IF(ТДИД!C28="","-",VLOOKUP(ТДИД!C28,KODOVE_ISAK!$A$2:$B$3,2))</f>
        <v>-</v>
      </c>
      <c r="D22" s="76" t="str">
        <f>IF(ТДИД!D28="","-",VLOOKUP(ТДИД!D28,KODOVE_ISAK!$A$47:$B$49,2))</f>
        <v>-</v>
      </c>
      <c r="E22" s="76" t="str">
        <f>IF(ТДИД!E28="","-",SUBSTITUTE(ТДИД!E28,";",","))</f>
        <v>-</v>
      </c>
      <c r="F22" s="76" t="str">
        <f>IF(ТДИД!F28="","-",SUBSTITUTE(ТДИД!F28,";",","))</f>
        <v>-</v>
      </c>
      <c r="G22" s="76" t="str">
        <f>IF(ТДИД!G28="","-",VLOOKUP(ТДИД!G28,KODOVE_ISAK!$A$53:$B$71,2,))</f>
        <v>-</v>
      </c>
      <c r="H22" s="76" t="str">
        <f>IF(ТДИД!H28="","-",SUBSTITUTE(ТДИД!H28,";",","))</f>
        <v>-</v>
      </c>
      <c r="I22" s="76" t="str">
        <f>IF(ТДИД!I28="","-",SUBSTITUTE(ТДИД!I28,";",","))</f>
        <v>-</v>
      </c>
      <c r="J22" s="76" t="str">
        <f>IF(ТДИД!J28="","-",SUBSTITUTE(ТДИД!J28,";",","))</f>
        <v>-</v>
      </c>
      <c r="K22" s="76" t="str">
        <f>IF(ТДИД!K28="","-",ТДИД!K28*100)</f>
        <v>-</v>
      </c>
      <c r="L22" s="76" t="str">
        <f>IF(ТДИД!L28="","-",SUBSTITUTE(ТДИД!L28,";",","))</f>
        <v>-</v>
      </c>
      <c r="M22" s="77" t="str">
        <f>IF(ТДИД!M28="X","X","-")</f>
        <v>-</v>
      </c>
      <c r="N22" s="77" t="str">
        <f>IF(ТДИД!N28="X","X","-")</f>
        <v>-</v>
      </c>
      <c r="O22" s="76" t="str">
        <f>IF(ТДИД!O28="","-",SUBSTITUTE(ТДИД!O28,";",","))</f>
        <v>-</v>
      </c>
      <c r="P22" s="76" t="str">
        <f>IF(ТДИД!P28="","-",SUBSTITUTE(ТДИД!P28,";",","))</f>
        <v>-</v>
      </c>
    </row>
    <row r="23" spans="1:16" x14ac:dyDescent="0.25">
      <c r="A23" s="6" t="s">
        <v>206</v>
      </c>
      <c r="B23" s="76" t="str">
        <f>IF(ТДИД!B29="","-",SUBSTITUTE(ТДИД!B29,";",","))</f>
        <v>-</v>
      </c>
      <c r="C23" s="76" t="str">
        <f>IF(ТДИД!C29="","-",VLOOKUP(ТДИД!C29,KODOVE_ISAK!$A$2:$B$3,2))</f>
        <v>-</v>
      </c>
      <c r="D23" s="76" t="str">
        <f>IF(ТДИД!D29="","-",VLOOKUP(ТДИД!D29,KODOVE_ISAK!$A$47:$B$49,2))</f>
        <v>-</v>
      </c>
      <c r="E23" s="76" t="str">
        <f>IF(ТДИД!E29="","-",SUBSTITUTE(ТДИД!E29,";",","))</f>
        <v>-</v>
      </c>
      <c r="F23" s="76" t="str">
        <f>IF(ТДИД!F29="","-",SUBSTITUTE(ТДИД!F29,";",","))</f>
        <v>-</v>
      </c>
      <c r="G23" s="76" t="str">
        <f>IF(ТДИД!G29="","-",VLOOKUP(ТДИД!G29,KODOVE_ISAK!$A$53:$B$71,2,))</f>
        <v>-</v>
      </c>
      <c r="H23" s="76" t="str">
        <f>IF(ТДИД!H29="","-",SUBSTITUTE(ТДИД!H29,";",","))</f>
        <v>-</v>
      </c>
      <c r="I23" s="76" t="str">
        <f>IF(ТДИД!I29="","-",SUBSTITUTE(ТДИД!I29,";",","))</f>
        <v>-</v>
      </c>
      <c r="J23" s="76" t="str">
        <f>IF(ТДИД!J29="","-",SUBSTITUTE(ТДИД!J29,";",","))</f>
        <v>-</v>
      </c>
      <c r="K23" s="76" t="str">
        <f>IF(ТДИД!K29="","-",ТДИД!K29*100)</f>
        <v>-</v>
      </c>
      <c r="L23" s="76" t="str">
        <f>IF(ТДИД!L29="","-",SUBSTITUTE(ТДИД!L29,";",","))</f>
        <v>-</v>
      </c>
      <c r="M23" s="77" t="str">
        <f>IF(ТДИД!M29="X","X","-")</f>
        <v>-</v>
      </c>
      <c r="N23" s="77" t="str">
        <f>IF(ТДИД!N29="X","X","-")</f>
        <v>-</v>
      </c>
      <c r="O23" s="76" t="str">
        <f>IF(ТДИД!O29="","-",SUBSTITUTE(ТДИД!O29,";",","))</f>
        <v>-</v>
      </c>
      <c r="P23" s="76" t="str">
        <f>IF(ТДИД!P29="","-",SUBSTITUTE(ТДИД!P29,";",","))</f>
        <v>-</v>
      </c>
    </row>
    <row r="24" spans="1:16" x14ac:dyDescent="0.25">
      <c r="A24" s="6" t="s">
        <v>206</v>
      </c>
      <c r="B24" s="76" t="str">
        <f>IF(ТДИД!B30="","-",SUBSTITUTE(ТДИД!B30,";",","))</f>
        <v>-</v>
      </c>
      <c r="C24" s="76" t="str">
        <f>IF(ТДИД!C30="","-",VLOOKUP(ТДИД!C30,KODOVE_ISAK!$A$2:$B$3,2))</f>
        <v>-</v>
      </c>
      <c r="D24" s="76" t="str">
        <f>IF(ТДИД!D30="","-",VLOOKUP(ТДИД!D30,KODOVE_ISAK!$A$47:$B$49,2))</f>
        <v>-</v>
      </c>
      <c r="E24" s="76" t="str">
        <f>IF(ТДИД!E30="","-",SUBSTITUTE(ТДИД!E30,";",","))</f>
        <v>-</v>
      </c>
      <c r="F24" s="76" t="str">
        <f>IF(ТДИД!F30="","-",SUBSTITUTE(ТДИД!F30,";",","))</f>
        <v>-</v>
      </c>
      <c r="G24" s="76" t="str">
        <f>IF(ТДИД!G30="","-",VLOOKUP(ТДИД!G30,KODOVE_ISAK!$A$53:$B$71,2,))</f>
        <v>-</v>
      </c>
      <c r="H24" s="76" t="str">
        <f>IF(ТДИД!H30="","-",SUBSTITUTE(ТДИД!H30,";",","))</f>
        <v>-</v>
      </c>
      <c r="I24" s="76" t="str">
        <f>IF(ТДИД!I30="","-",SUBSTITUTE(ТДИД!I30,";",","))</f>
        <v>-</v>
      </c>
      <c r="J24" s="76" t="str">
        <f>IF(ТДИД!J30="","-",SUBSTITUTE(ТДИД!J30,";",","))</f>
        <v>-</v>
      </c>
      <c r="K24" s="76" t="str">
        <f>IF(ТДИД!K30="","-",ТДИД!K30*100)</f>
        <v>-</v>
      </c>
      <c r="L24" s="76" t="str">
        <f>IF(ТДИД!L30="","-",SUBSTITUTE(ТДИД!L30,";",","))</f>
        <v>-</v>
      </c>
      <c r="M24" s="77" t="str">
        <f>IF(ТДИД!M30="X","X","-")</f>
        <v>-</v>
      </c>
      <c r="N24" s="77" t="str">
        <f>IF(ТДИД!N30="X","X","-")</f>
        <v>-</v>
      </c>
      <c r="O24" s="76" t="str">
        <f>IF(ТДИД!O30="","-",SUBSTITUTE(ТДИД!O30,";",","))</f>
        <v>-</v>
      </c>
      <c r="P24" s="76" t="str">
        <f>IF(ТДИД!P30="","-",SUBSTITUTE(ТДИД!P30,";",","))</f>
        <v>-</v>
      </c>
    </row>
    <row r="25" spans="1:16" x14ac:dyDescent="0.25">
      <c r="A25" s="6" t="s">
        <v>206</v>
      </c>
      <c r="B25" s="76" t="str">
        <f>IF(ТДИД!B31="","-",SUBSTITUTE(ТДИД!B31,";",","))</f>
        <v>-</v>
      </c>
      <c r="C25" s="76" t="str">
        <f>IF(ТДИД!C31="","-",VLOOKUP(ТДИД!C31,KODOVE_ISAK!$A$2:$B$3,2))</f>
        <v>-</v>
      </c>
      <c r="D25" s="76" t="str">
        <f>IF(ТДИД!D31="","-",VLOOKUP(ТДИД!D31,KODOVE_ISAK!$A$47:$B$49,2))</f>
        <v>-</v>
      </c>
      <c r="E25" s="76" t="str">
        <f>IF(ТДИД!E31="","-",SUBSTITUTE(ТДИД!E31,";",","))</f>
        <v>-</v>
      </c>
      <c r="F25" s="76" t="str">
        <f>IF(ТДИД!F31="","-",SUBSTITUTE(ТДИД!F31,";",","))</f>
        <v>-</v>
      </c>
      <c r="G25" s="76" t="str">
        <f>IF(ТДИД!G31="","-",VLOOKUP(ТДИД!G31,KODOVE_ISAK!$A$53:$B$71,2,))</f>
        <v>-</v>
      </c>
      <c r="H25" s="76" t="str">
        <f>IF(ТДИД!H31="","-",SUBSTITUTE(ТДИД!H31,";",","))</f>
        <v>-</v>
      </c>
      <c r="I25" s="76" t="str">
        <f>IF(ТДИД!I31="","-",SUBSTITUTE(ТДИД!I31,";",","))</f>
        <v>-</v>
      </c>
      <c r="J25" s="76" t="str">
        <f>IF(ТДИД!J31="","-",SUBSTITUTE(ТДИД!J31,";",","))</f>
        <v>-</v>
      </c>
      <c r="K25" s="76" t="str">
        <f>IF(ТДИД!K31="","-",ТДИД!K31*100)</f>
        <v>-</v>
      </c>
      <c r="L25" s="76" t="str">
        <f>IF(ТДИД!L31="","-",SUBSTITUTE(ТДИД!L31,";",","))</f>
        <v>-</v>
      </c>
      <c r="M25" s="77" t="str">
        <f>IF(ТДИД!M31="X","X","-")</f>
        <v>-</v>
      </c>
      <c r="N25" s="77" t="str">
        <f>IF(ТДИД!N31="X","X","-")</f>
        <v>-</v>
      </c>
      <c r="O25" s="76" t="str">
        <f>IF(ТДИД!O31="","-",SUBSTITUTE(ТДИД!O31,";",","))</f>
        <v>-</v>
      </c>
      <c r="P25" s="76" t="str">
        <f>IF(ТДИД!P31="","-",SUBSTITUTE(ТДИД!P31,";",","))</f>
        <v>-</v>
      </c>
    </row>
    <row r="26" spans="1:16" x14ac:dyDescent="0.25">
      <c r="A26" s="6" t="s">
        <v>206</v>
      </c>
      <c r="B26" s="76" t="str">
        <f>IF(ТДИД!B32="","-",SUBSTITUTE(ТДИД!B32,";",","))</f>
        <v>-</v>
      </c>
      <c r="C26" s="76" t="str">
        <f>IF(ТДИД!C32="","-",VLOOKUP(ТДИД!C32,KODOVE_ISAK!$A$2:$B$3,2))</f>
        <v>-</v>
      </c>
      <c r="D26" s="76" t="str">
        <f>IF(ТДИД!D32="","-",VLOOKUP(ТДИД!D32,KODOVE_ISAK!$A$47:$B$49,2))</f>
        <v>-</v>
      </c>
      <c r="E26" s="76" t="str">
        <f>IF(ТДИД!E32="","-",SUBSTITUTE(ТДИД!E32,";",","))</f>
        <v>-</v>
      </c>
      <c r="F26" s="76" t="str">
        <f>IF(ТДИД!F32="","-",SUBSTITUTE(ТДИД!F32,";",","))</f>
        <v>-</v>
      </c>
      <c r="G26" s="76" t="str">
        <f>IF(ТДИД!G32="","-",VLOOKUP(ТДИД!G32,KODOVE_ISAK!$A$53:$B$71,2,))</f>
        <v>-</v>
      </c>
      <c r="H26" s="76" t="str">
        <f>IF(ТДИД!H32="","-",SUBSTITUTE(ТДИД!H32,";",","))</f>
        <v>-</v>
      </c>
      <c r="I26" s="76" t="str">
        <f>IF(ТДИД!I32="","-",SUBSTITUTE(ТДИД!I32,";",","))</f>
        <v>-</v>
      </c>
      <c r="J26" s="76" t="str">
        <f>IF(ТДИД!J32="","-",SUBSTITUTE(ТДИД!J32,";",","))</f>
        <v>-</v>
      </c>
      <c r="K26" s="76" t="str">
        <f>IF(ТДИД!K32="","-",ТДИД!K32*100)</f>
        <v>-</v>
      </c>
      <c r="L26" s="76" t="str">
        <f>IF(ТДИД!L32="","-",SUBSTITUTE(ТДИД!L32,";",","))</f>
        <v>-</v>
      </c>
      <c r="M26" s="77" t="str">
        <f>IF(ТДИД!M32="X","X","-")</f>
        <v>-</v>
      </c>
      <c r="N26" s="77" t="str">
        <f>IF(ТДИД!N32="X","X","-")</f>
        <v>-</v>
      </c>
      <c r="O26" s="76" t="str">
        <f>IF(ТДИД!O32="","-",SUBSTITUTE(ТДИД!O32,";",","))</f>
        <v>-</v>
      </c>
      <c r="P26" s="76" t="str">
        <f>IF(ТДИД!P32="","-",SUBSTITUTE(ТДИД!P32,";",","))</f>
        <v>-</v>
      </c>
    </row>
    <row r="27" spans="1:16" x14ac:dyDescent="0.25">
      <c r="A27" s="6" t="s">
        <v>206</v>
      </c>
      <c r="B27" s="76" t="str">
        <f>IF(ТДИД!B33="","-",SUBSTITUTE(ТДИД!B33,";",","))</f>
        <v>-</v>
      </c>
      <c r="C27" s="76" t="str">
        <f>IF(ТДИД!C33="","-",VLOOKUP(ТДИД!C33,KODOVE_ISAK!$A$2:$B$3,2))</f>
        <v>-</v>
      </c>
      <c r="D27" s="76" t="str">
        <f>IF(ТДИД!D33="","-",VLOOKUP(ТДИД!D33,KODOVE_ISAK!$A$47:$B$49,2))</f>
        <v>-</v>
      </c>
      <c r="E27" s="76" t="str">
        <f>IF(ТДИД!E33="","-",SUBSTITUTE(ТДИД!E33,";",","))</f>
        <v>-</v>
      </c>
      <c r="F27" s="76" t="str">
        <f>IF(ТДИД!F33="","-",SUBSTITUTE(ТДИД!F33,";",","))</f>
        <v>-</v>
      </c>
      <c r="G27" s="76" t="str">
        <f>IF(ТДИД!G33="","-",VLOOKUP(ТДИД!G33,KODOVE_ISAK!$A$53:$B$71,2,))</f>
        <v>-</v>
      </c>
      <c r="H27" s="76" t="str">
        <f>IF(ТДИД!H33="","-",SUBSTITUTE(ТДИД!H33,";",","))</f>
        <v>-</v>
      </c>
      <c r="I27" s="76" t="str">
        <f>IF(ТДИД!I33="","-",SUBSTITUTE(ТДИД!I33,";",","))</f>
        <v>-</v>
      </c>
      <c r="J27" s="76" t="str">
        <f>IF(ТДИД!J33="","-",SUBSTITUTE(ТДИД!J33,";",","))</f>
        <v>-</v>
      </c>
      <c r="K27" s="76" t="str">
        <f>IF(ТДИД!K33="","-",ТДИД!K33*100)</f>
        <v>-</v>
      </c>
      <c r="L27" s="76" t="str">
        <f>IF(ТДИД!L33="","-",SUBSTITUTE(ТДИД!L33,";",","))</f>
        <v>-</v>
      </c>
      <c r="M27" s="77" t="str">
        <f>IF(ТДИД!M33="X","X","-")</f>
        <v>-</v>
      </c>
      <c r="N27" s="77" t="str">
        <f>IF(ТДИД!N33="X","X","-")</f>
        <v>-</v>
      </c>
      <c r="O27" s="76" t="str">
        <f>IF(ТДИД!O33="","-",SUBSTITUTE(ТДИД!O33,";",","))</f>
        <v>-</v>
      </c>
      <c r="P27" s="76" t="str">
        <f>IF(ТДИД!P33="","-",SUBSTITUTE(ТДИД!P33,";",","))</f>
        <v>-</v>
      </c>
    </row>
    <row r="28" spans="1:16" x14ac:dyDescent="0.25">
      <c r="A28" s="6" t="s">
        <v>206</v>
      </c>
      <c r="B28" s="76" t="str">
        <f>IF(ТДИД!B34="","-",SUBSTITUTE(ТДИД!B34,";",","))</f>
        <v>-</v>
      </c>
      <c r="C28" s="76" t="str">
        <f>IF(ТДИД!C34="","-",VLOOKUP(ТДИД!C34,KODOVE_ISAK!$A$2:$B$3,2))</f>
        <v>-</v>
      </c>
      <c r="D28" s="76" t="str">
        <f>IF(ТДИД!D34="","-",VLOOKUP(ТДИД!D34,KODOVE_ISAK!$A$47:$B$49,2))</f>
        <v>-</v>
      </c>
      <c r="E28" s="76" t="str">
        <f>IF(ТДИД!E34="","-",SUBSTITUTE(ТДИД!E34,";",","))</f>
        <v>-</v>
      </c>
      <c r="F28" s="76" t="str">
        <f>IF(ТДИД!F34="","-",SUBSTITUTE(ТДИД!F34,";",","))</f>
        <v>-</v>
      </c>
      <c r="G28" s="76" t="str">
        <f>IF(ТДИД!G34="","-",VLOOKUP(ТДИД!G34,KODOVE_ISAK!$A$53:$B$71,2,))</f>
        <v>-</v>
      </c>
      <c r="H28" s="76" t="str">
        <f>IF(ТДИД!H34="","-",SUBSTITUTE(ТДИД!H34,";",","))</f>
        <v>-</v>
      </c>
      <c r="I28" s="76" t="str">
        <f>IF(ТДИД!I34="","-",SUBSTITUTE(ТДИД!I34,";",","))</f>
        <v>-</v>
      </c>
      <c r="J28" s="76" t="str">
        <f>IF(ТДИД!J34="","-",SUBSTITUTE(ТДИД!J34,";",","))</f>
        <v>-</v>
      </c>
      <c r="K28" s="76" t="str">
        <f>IF(ТДИД!K34="","-",ТДИД!K34*100)</f>
        <v>-</v>
      </c>
      <c r="L28" s="76" t="str">
        <f>IF(ТДИД!L34="","-",SUBSTITUTE(ТДИД!L34,";",","))</f>
        <v>-</v>
      </c>
      <c r="M28" s="77" t="str">
        <f>IF(ТДИД!M34="X","X","-")</f>
        <v>-</v>
      </c>
      <c r="N28" s="77" t="str">
        <f>IF(ТДИД!N34="X","X","-")</f>
        <v>-</v>
      </c>
      <c r="O28" s="76" t="str">
        <f>IF(ТДИД!O34="","-",SUBSTITUTE(ТДИД!O34,";",","))</f>
        <v>-</v>
      </c>
      <c r="P28" s="76" t="str">
        <f>IF(ТДИД!P34="","-",SUBSTITUTE(ТДИД!P34,";",","))</f>
        <v>-</v>
      </c>
    </row>
    <row r="29" spans="1:16" x14ac:dyDescent="0.25">
      <c r="A29" s="6" t="s">
        <v>205</v>
      </c>
      <c r="B29" s="76" t="str">
        <f>IF(ТДИД!B36="","-",SUBSTITUTE(ТДИД!B36,";",","))</f>
        <v>-</v>
      </c>
      <c r="C29" s="76" t="str">
        <f>IF(ТДИД!C36="","-",VLOOKUP(ТДИД!C36,KODOVE_ISAK!$A$2:$B$3,2))</f>
        <v>-</v>
      </c>
      <c r="D29" s="76" t="str">
        <f>IF(ТДИД!D36="","-",VLOOKUP(ТДИД!D36,KODOVE_ISAK!$A$47:$B$49,2))</f>
        <v>-</v>
      </c>
      <c r="E29" s="76" t="str">
        <f>IF(ТДИД!E36="","-",SUBSTITUTE(ТДИД!E36,";",","))</f>
        <v>-</v>
      </c>
      <c r="F29" s="76" t="str">
        <f>IF(ТДИД!F36="","-",SUBSTITUTE(ТДИД!F36,";",","))</f>
        <v>-</v>
      </c>
      <c r="G29" s="76" t="str">
        <f>IF(ТДИД!G36="","-",VLOOKUP(ТДИД!G36,KODOVE_ISAK!$A$53:$B$71,2,))</f>
        <v>-</v>
      </c>
      <c r="H29" s="76" t="str">
        <f>IF(ТДИД!H36="","-",SUBSTITUTE(ТДИД!H36,";",","))</f>
        <v>-</v>
      </c>
      <c r="I29" s="76" t="str">
        <f>IF(ТДИД!I36="","-",SUBSTITUTE(ТДИД!I36,";",","))</f>
        <v>-</v>
      </c>
      <c r="J29" s="76" t="str">
        <f>IF(ТДИД!J36="","-",SUBSTITUTE(ТДИД!J36,";",","))</f>
        <v>-</v>
      </c>
      <c r="K29" s="76" t="str">
        <f>IF(ТДИД!K35="","-",ТДИД!K35*100)</f>
        <v>-</v>
      </c>
      <c r="L29" s="76" t="str">
        <f>IF(ТДИД!L36="","-",SUBSTITUTE(ТДИД!L36,";",","))</f>
        <v>-</v>
      </c>
      <c r="M29" s="77" t="str">
        <f>IF(ТДИД!M36="X","X","-")</f>
        <v>-</v>
      </c>
      <c r="N29" s="77" t="str">
        <f>IF(ТДИД!N36="X","X","-")</f>
        <v>-</v>
      </c>
      <c r="O29" s="76" t="str">
        <f>IF(ТДИД!O36="","-",SUBSTITUTE(ТДИД!O36,";",","))</f>
        <v>-</v>
      </c>
      <c r="P29" s="76" t="str">
        <f>IF(ТДИД!P36="","-",SUBSTITUTE(ТДИД!P36,";",","))</f>
        <v>-</v>
      </c>
    </row>
    <row r="30" spans="1:16" x14ac:dyDescent="0.25">
      <c r="A30" s="6" t="s">
        <v>205</v>
      </c>
      <c r="B30" s="76" t="str">
        <f>IF(ТДИД!B37="","-",SUBSTITUTE(ТДИД!B37,";",","))</f>
        <v>-</v>
      </c>
      <c r="C30" s="76" t="str">
        <f>IF(ТДИД!C37="","-",VLOOKUP(ТДИД!C37,KODOVE_ISAK!$A$2:$B$3,2))</f>
        <v>-</v>
      </c>
      <c r="D30" s="76" t="str">
        <f>IF(ТДИД!D37="","-",VLOOKUP(ТДИД!D37,KODOVE_ISAK!$A$47:$B$49,2))</f>
        <v>-</v>
      </c>
      <c r="E30" s="76" t="str">
        <f>IF(ТДИД!E37="","-",SUBSTITUTE(ТДИД!E37,";",","))</f>
        <v>-</v>
      </c>
      <c r="F30" s="76" t="str">
        <f>IF(ТДИД!F37="","-",SUBSTITUTE(ТДИД!F37,";",","))</f>
        <v>-</v>
      </c>
      <c r="G30" s="76" t="str">
        <f>IF(ТДИД!G37="","-",VLOOKUP(ТДИД!G37,KODOVE_ISAK!$A$53:$B$71,2,))</f>
        <v>-</v>
      </c>
      <c r="H30" s="76" t="str">
        <f>IF(ТДИД!H37="","-",SUBSTITUTE(ТДИД!H37,";",","))</f>
        <v>-</v>
      </c>
      <c r="I30" s="76" t="str">
        <f>IF(ТДИД!I37="","-",SUBSTITUTE(ТДИД!I37,";",","))</f>
        <v>-</v>
      </c>
      <c r="J30" s="76" t="str">
        <f>IF(ТДИД!J37="","-",SUBSTITUTE(ТДИД!J37,";",","))</f>
        <v>-</v>
      </c>
      <c r="K30" s="76" t="str">
        <f>IF(ТДИД!K36="","-",ТДИД!K36*100)</f>
        <v>-</v>
      </c>
      <c r="L30" s="76" t="str">
        <f>IF(ТДИД!L37="","-",SUBSTITUTE(ТДИД!L37,";",","))</f>
        <v>-</v>
      </c>
      <c r="M30" s="77" t="str">
        <f>IF(ТДИД!M37="X","X","-")</f>
        <v>-</v>
      </c>
      <c r="N30" s="77" t="str">
        <f>IF(ТДИД!N37="X","X","-")</f>
        <v>-</v>
      </c>
      <c r="O30" s="76" t="str">
        <f>IF(ТДИД!O37="","-",SUBSTITUTE(ТДИД!O37,";",","))</f>
        <v>-</v>
      </c>
      <c r="P30" s="76" t="str">
        <f>IF(ТДИД!P37="","-",SUBSTITUTE(ТДИД!P37,";",","))</f>
        <v>-</v>
      </c>
    </row>
    <row r="31" spans="1:16" x14ac:dyDescent="0.25">
      <c r="A31" s="6" t="s">
        <v>205</v>
      </c>
      <c r="B31" s="76" t="str">
        <f>IF(ТДИД!B38="","-",SUBSTITUTE(ТДИД!B38,";",","))</f>
        <v>-</v>
      </c>
      <c r="C31" s="76" t="str">
        <f>IF(ТДИД!C38="","-",VLOOKUP(ТДИД!C38,KODOVE_ISAK!$A$2:$B$3,2))</f>
        <v>-</v>
      </c>
      <c r="D31" s="76" t="str">
        <f>IF(ТДИД!D38="","-",VLOOKUP(ТДИД!D38,KODOVE_ISAK!$A$47:$B$49,2))</f>
        <v>-</v>
      </c>
      <c r="E31" s="76" t="str">
        <f>IF(ТДИД!E38="","-",SUBSTITUTE(ТДИД!E38,";",","))</f>
        <v>-</v>
      </c>
      <c r="F31" s="76" t="str">
        <f>IF(ТДИД!F38="","-",SUBSTITUTE(ТДИД!F38,";",","))</f>
        <v>-</v>
      </c>
      <c r="G31" s="76" t="str">
        <f>IF(ТДИД!G38="","-",VLOOKUP(ТДИД!G38,KODOVE_ISAK!$A$53:$B$71,2,))</f>
        <v>-</v>
      </c>
      <c r="H31" s="76" t="str">
        <f>IF(ТДИД!H38="","-",SUBSTITUTE(ТДИД!H38,";",","))</f>
        <v>-</v>
      </c>
      <c r="I31" s="76" t="str">
        <f>IF(ТДИД!I38="","-",SUBSTITUTE(ТДИД!I38,";",","))</f>
        <v>-</v>
      </c>
      <c r="J31" s="76" t="str">
        <f>IF(ТДИД!J38="","-",SUBSTITUTE(ТДИД!J38,";",","))</f>
        <v>-</v>
      </c>
      <c r="K31" s="76" t="str">
        <f>IF(ТДИД!K37="","-",ТДИД!K37*100)</f>
        <v>-</v>
      </c>
      <c r="L31" s="76" t="str">
        <f>IF(ТДИД!L38="","-",SUBSTITUTE(ТДИД!L38,";",","))</f>
        <v>-</v>
      </c>
      <c r="M31" s="77" t="str">
        <f>IF(ТДИД!M38="X","X","-")</f>
        <v>-</v>
      </c>
      <c r="N31" s="77" t="str">
        <f>IF(ТДИД!N38="X","X","-")</f>
        <v>-</v>
      </c>
      <c r="O31" s="76" t="str">
        <f>IF(ТДИД!O38="","-",SUBSTITUTE(ТДИД!O38,";",","))</f>
        <v>-</v>
      </c>
      <c r="P31" s="76" t="str">
        <f>IF(ТДИД!P38="","-",SUBSTITUTE(ТДИД!P38,";",","))</f>
        <v>-</v>
      </c>
    </row>
    <row r="32" spans="1:16" x14ac:dyDescent="0.25">
      <c r="A32" s="6" t="s">
        <v>205</v>
      </c>
      <c r="B32" s="76" t="str">
        <f>IF(ТДИД!B39="","-",SUBSTITUTE(ТДИД!B39,";",","))</f>
        <v>-</v>
      </c>
      <c r="C32" s="76" t="str">
        <f>IF(ТДИД!C39="","-",VLOOKUP(ТДИД!C39,KODOVE_ISAK!$A$2:$B$3,2))</f>
        <v>-</v>
      </c>
      <c r="D32" s="76" t="str">
        <f>IF(ТДИД!D39="","-",VLOOKUP(ТДИД!D39,KODOVE_ISAK!$A$47:$B$49,2))</f>
        <v>-</v>
      </c>
      <c r="E32" s="76" t="str">
        <f>IF(ТДИД!E39="","-",SUBSTITUTE(ТДИД!E39,";",","))</f>
        <v>-</v>
      </c>
      <c r="F32" s="76" t="str">
        <f>IF(ТДИД!F39="","-",SUBSTITUTE(ТДИД!F39,";",","))</f>
        <v>-</v>
      </c>
      <c r="G32" s="76" t="str">
        <f>IF(ТДИД!G39="","-",VLOOKUP(ТДИД!G39,KODOVE_ISAK!$A$53:$B$71,2,))</f>
        <v>-</v>
      </c>
      <c r="H32" s="76" t="str">
        <f>IF(ТДИД!H39="","-",SUBSTITUTE(ТДИД!H39,";",","))</f>
        <v>-</v>
      </c>
      <c r="I32" s="76" t="str">
        <f>IF(ТДИД!I39="","-",SUBSTITUTE(ТДИД!I39,";",","))</f>
        <v>-</v>
      </c>
      <c r="J32" s="76" t="str">
        <f>IF(ТДИД!J39="","-",SUBSTITUTE(ТДИД!J39,";",","))</f>
        <v>-</v>
      </c>
      <c r="K32" s="76" t="str">
        <f>IF(ТДИД!K38="","-",ТДИД!K38*100)</f>
        <v>-</v>
      </c>
      <c r="L32" s="76" t="str">
        <f>IF(ТДИД!L39="","-",SUBSTITUTE(ТДИД!L39,";",","))</f>
        <v>-</v>
      </c>
      <c r="M32" s="77" t="str">
        <f>IF(ТДИД!M39="X","X","-")</f>
        <v>-</v>
      </c>
      <c r="N32" s="77" t="str">
        <f>IF(ТДИД!N39="X","X","-")</f>
        <v>-</v>
      </c>
      <c r="O32" s="76" t="str">
        <f>IF(ТДИД!O39="","-",SUBSTITUTE(ТДИД!O39,";",","))</f>
        <v>-</v>
      </c>
      <c r="P32" s="76" t="str">
        <f>IF(ТДИД!P39="","-",SUBSTITUTE(ТДИД!P39,";",","))</f>
        <v>-</v>
      </c>
    </row>
    <row r="33" spans="1:16" x14ac:dyDescent="0.25">
      <c r="A33" s="6" t="s">
        <v>205</v>
      </c>
      <c r="B33" s="76" t="str">
        <f>IF(ТДИД!B40="","-",SUBSTITUTE(ТДИД!B40,";",","))</f>
        <v>-</v>
      </c>
      <c r="C33" s="76" t="str">
        <f>IF(ТДИД!C40="","-",VLOOKUP(ТДИД!C40,KODOVE_ISAK!$A$2:$B$3,2))</f>
        <v>-</v>
      </c>
      <c r="D33" s="76" t="str">
        <f>IF(ТДИД!D40="","-",VLOOKUP(ТДИД!D40,KODOVE_ISAK!$A$47:$B$49,2))</f>
        <v>-</v>
      </c>
      <c r="E33" s="76" t="str">
        <f>IF(ТДИД!E40="","-",SUBSTITUTE(ТДИД!E40,";",","))</f>
        <v>-</v>
      </c>
      <c r="F33" s="76" t="str">
        <f>IF(ТДИД!F40="","-",SUBSTITUTE(ТДИД!F40,";",","))</f>
        <v>-</v>
      </c>
      <c r="G33" s="76" t="str">
        <f>IF(ТДИД!G40="","-",VLOOKUP(ТДИД!G40,KODOVE_ISAK!$A$53:$B$71,2,))</f>
        <v>-</v>
      </c>
      <c r="H33" s="76" t="str">
        <f>IF(ТДИД!H40="","-",SUBSTITUTE(ТДИД!H40,";",","))</f>
        <v>-</v>
      </c>
      <c r="I33" s="76" t="str">
        <f>IF(ТДИД!I40="","-",SUBSTITUTE(ТДИД!I40,";",","))</f>
        <v>-</v>
      </c>
      <c r="J33" s="76" t="str">
        <f>IF(ТДИД!J40="","-",SUBSTITUTE(ТДИД!J40,";",","))</f>
        <v>-</v>
      </c>
      <c r="K33" s="76" t="str">
        <f>IF(ТДИД!K39="","-",ТДИД!K39*100)</f>
        <v>-</v>
      </c>
      <c r="L33" s="76" t="str">
        <f>IF(ТДИД!L40="","-",SUBSTITUTE(ТДИД!L40,";",","))</f>
        <v>-</v>
      </c>
      <c r="M33" s="77" t="str">
        <f>IF(ТДИД!M40="X","X","-")</f>
        <v>-</v>
      </c>
      <c r="N33" s="77" t="str">
        <f>IF(ТДИД!N40="X","X","-")</f>
        <v>-</v>
      </c>
      <c r="O33" s="76" t="str">
        <f>IF(ТДИД!O40="","-",SUBSTITUTE(ТДИД!O40,";",","))</f>
        <v>-</v>
      </c>
      <c r="P33" s="76" t="str">
        <f>IF(ТДИД!P40="","-",SUBSTITUTE(ТДИД!P40,";",","))</f>
        <v>-</v>
      </c>
    </row>
    <row r="34" spans="1:16" x14ac:dyDescent="0.25">
      <c r="A34" s="6" t="s">
        <v>205</v>
      </c>
      <c r="B34" s="76" t="str">
        <f>IF(ТДИД!B41="","-",SUBSTITUTE(ТДИД!B41,";",","))</f>
        <v>-</v>
      </c>
      <c r="C34" s="76" t="str">
        <f>IF(ТДИД!C41="","-",VLOOKUP(ТДИД!C41,KODOVE_ISAK!$A$2:$B$3,2))</f>
        <v>-</v>
      </c>
      <c r="D34" s="76" t="str">
        <f>IF(ТДИД!D41="","-",VLOOKUP(ТДИД!D41,KODOVE_ISAK!$A$47:$B$49,2))</f>
        <v>-</v>
      </c>
      <c r="E34" s="76" t="str">
        <f>IF(ТДИД!E41="","-",SUBSTITUTE(ТДИД!E41,";",","))</f>
        <v>-</v>
      </c>
      <c r="F34" s="76" t="str">
        <f>IF(ТДИД!F41="","-",SUBSTITUTE(ТДИД!F41,";",","))</f>
        <v>-</v>
      </c>
      <c r="G34" s="76" t="str">
        <f>IF(ТДИД!G41="","-",VLOOKUP(ТДИД!G41,KODOVE_ISAK!$A$53:$B$71,2,))</f>
        <v>-</v>
      </c>
      <c r="H34" s="76" t="str">
        <f>IF(ТДИД!H41="","-",SUBSTITUTE(ТДИД!H41,";",","))</f>
        <v>-</v>
      </c>
      <c r="I34" s="76" t="str">
        <f>IF(ТДИД!I41="","-",SUBSTITUTE(ТДИД!I41,";",","))</f>
        <v>-</v>
      </c>
      <c r="J34" s="76" t="str">
        <f>IF(ТДИД!J41="","-",SUBSTITUTE(ТДИД!J41,";",","))</f>
        <v>-</v>
      </c>
      <c r="K34" s="76" t="str">
        <f>IF(ТДИД!K40="","-",ТДИД!K40*100)</f>
        <v>-</v>
      </c>
      <c r="L34" s="76" t="str">
        <f>IF(ТДИД!L41="","-",SUBSTITUTE(ТДИД!L41,";",","))</f>
        <v>-</v>
      </c>
      <c r="M34" s="77" t="str">
        <f>IF(ТДИД!M41="X","X","-")</f>
        <v>-</v>
      </c>
      <c r="N34" s="77" t="str">
        <f>IF(ТДИД!N41="X","X","-")</f>
        <v>-</v>
      </c>
      <c r="O34" s="76" t="str">
        <f>IF(ТДИД!O41="","-",SUBSTITUTE(ТДИД!O41,";",","))</f>
        <v>-</v>
      </c>
      <c r="P34" s="76" t="str">
        <f>IF(ТДИД!P41="","-",SUBSTITUTE(ТДИД!P41,";",","))</f>
        <v>-</v>
      </c>
    </row>
    <row r="35" spans="1:16" x14ac:dyDescent="0.25">
      <c r="A35" s="6" t="s">
        <v>205</v>
      </c>
      <c r="B35" s="76" t="str">
        <f>IF(ТДИД!B42="","-",SUBSTITUTE(ТДИД!B42,";",","))</f>
        <v>-</v>
      </c>
      <c r="C35" s="76" t="str">
        <f>IF(ТДИД!C42="","-",VLOOKUP(ТДИД!C42,KODOVE_ISAK!$A$2:$B$3,2))</f>
        <v>-</v>
      </c>
      <c r="D35" s="76" t="str">
        <f>IF(ТДИД!D42="","-",VLOOKUP(ТДИД!D42,KODOVE_ISAK!$A$47:$B$49,2))</f>
        <v>-</v>
      </c>
      <c r="E35" s="76" t="str">
        <f>IF(ТДИД!E42="","-",SUBSTITUTE(ТДИД!E42,";",","))</f>
        <v>-</v>
      </c>
      <c r="F35" s="76" t="str">
        <f>IF(ТДИД!F42="","-",SUBSTITUTE(ТДИД!F42,";",","))</f>
        <v>-</v>
      </c>
      <c r="G35" s="76" t="str">
        <f>IF(ТДИД!G42="","-",VLOOKUP(ТДИД!G42,KODOVE_ISAK!$A$53:$B$71,2,))</f>
        <v>-</v>
      </c>
      <c r="H35" s="76" t="str">
        <f>IF(ТДИД!H42="","-",SUBSTITUTE(ТДИД!H42,";",","))</f>
        <v>-</v>
      </c>
      <c r="I35" s="76" t="str">
        <f>IF(ТДИД!I42="","-",SUBSTITUTE(ТДИД!I42,";",","))</f>
        <v>-</v>
      </c>
      <c r="J35" s="76" t="str">
        <f>IF(ТДИД!J42="","-",SUBSTITUTE(ТДИД!J42,";",","))</f>
        <v>-</v>
      </c>
      <c r="K35" s="76" t="str">
        <f>IF(ТДИД!K41="","-",ТДИД!K41*100)</f>
        <v>-</v>
      </c>
      <c r="L35" s="76" t="str">
        <f>IF(ТДИД!L42="","-",SUBSTITUTE(ТДИД!L42,";",","))</f>
        <v>-</v>
      </c>
      <c r="M35" s="77" t="str">
        <f>IF(ТДИД!M42="X","X","-")</f>
        <v>-</v>
      </c>
      <c r="N35" s="77" t="str">
        <f>IF(ТДИД!N42="X","X","-")</f>
        <v>-</v>
      </c>
      <c r="O35" s="76" t="str">
        <f>IF(ТДИД!O42="","-",SUBSTITUTE(ТДИД!O42,";",","))</f>
        <v>-</v>
      </c>
      <c r="P35" s="76" t="str">
        <f>IF(ТДИД!P42="","-",SUBSTITUTE(ТДИД!P42,";",","))</f>
        <v>-</v>
      </c>
    </row>
    <row r="36" spans="1:16" x14ac:dyDescent="0.25">
      <c r="A36" s="6" t="s">
        <v>205</v>
      </c>
      <c r="B36" s="76" t="str">
        <f>IF(ТДИД!B43="","-",SUBSTITUTE(ТДИД!B43,";",","))</f>
        <v>-</v>
      </c>
      <c r="C36" s="76" t="str">
        <f>IF(ТДИД!C43="","-",VLOOKUP(ТДИД!C43,KODOVE_ISAK!$A$2:$B$3,2))</f>
        <v>-</v>
      </c>
      <c r="D36" s="76" t="str">
        <f>IF(ТДИД!D43="","-",VLOOKUP(ТДИД!D43,KODOVE_ISAK!$A$47:$B$49,2))</f>
        <v>-</v>
      </c>
      <c r="E36" s="76" t="str">
        <f>IF(ТДИД!E43="","-",SUBSTITUTE(ТДИД!E43,";",","))</f>
        <v>-</v>
      </c>
      <c r="F36" s="76" t="str">
        <f>IF(ТДИД!F43="","-",SUBSTITUTE(ТДИД!F43,";",","))</f>
        <v>-</v>
      </c>
      <c r="G36" s="76" t="str">
        <f>IF(ТДИД!G43="","-",VLOOKUP(ТДИД!G43,KODOVE_ISAK!$A$53:$B$71,2,))</f>
        <v>-</v>
      </c>
      <c r="H36" s="76" t="str">
        <f>IF(ТДИД!H43="","-",SUBSTITUTE(ТДИД!H43,";",","))</f>
        <v>-</v>
      </c>
      <c r="I36" s="76" t="str">
        <f>IF(ТДИД!I43="","-",SUBSTITUTE(ТДИД!I43,";",","))</f>
        <v>-</v>
      </c>
      <c r="J36" s="76" t="str">
        <f>IF(ТДИД!J43="","-",SUBSTITUTE(ТДИД!J43,";",","))</f>
        <v>-</v>
      </c>
      <c r="K36" s="76" t="str">
        <f>IF(ТДИД!K42="","-",ТДИД!K42*100)</f>
        <v>-</v>
      </c>
      <c r="L36" s="76" t="str">
        <f>IF(ТДИД!L43="","-",SUBSTITUTE(ТДИД!L43,";",","))</f>
        <v>-</v>
      </c>
      <c r="M36" s="77" t="str">
        <f>IF(ТДИД!M43="X","X","-")</f>
        <v>-</v>
      </c>
      <c r="N36" s="77" t="str">
        <f>IF(ТДИД!N43="X","X","-")</f>
        <v>-</v>
      </c>
      <c r="O36" s="76" t="str">
        <f>IF(ТДИД!O43="","-",SUBSTITUTE(ТДИД!O43,";",","))</f>
        <v>-</v>
      </c>
      <c r="P36" s="76" t="str">
        <f>IF(ТДИД!P43="","-",SUBSTITUTE(ТДИД!P43,";",","))</f>
        <v>-</v>
      </c>
    </row>
    <row r="37" spans="1:16" x14ac:dyDescent="0.25">
      <c r="A37" s="6" t="s">
        <v>205</v>
      </c>
      <c r="B37" s="76" t="str">
        <f>IF(ТДИД!B44="","-",SUBSTITUTE(ТДИД!B44,";",","))</f>
        <v>-</v>
      </c>
      <c r="C37" s="76" t="str">
        <f>IF(ТДИД!C44="","-",VLOOKUP(ТДИД!C44,KODOVE_ISAK!$A$2:$B$3,2))</f>
        <v>-</v>
      </c>
      <c r="D37" s="76" t="str">
        <f>IF(ТДИД!D44="","-",VLOOKUP(ТДИД!D44,KODOVE_ISAK!$A$47:$B$49,2))</f>
        <v>-</v>
      </c>
      <c r="E37" s="76" t="str">
        <f>IF(ТДИД!E44="","-",SUBSTITUTE(ТДИД!E44,";",","))</f>
        <v>-</v>
      </c>
      <c r="F37" s="76" t="str">
        <f>IF(ТДИД!F44="","-",SUBSTITUTE(ТДИД!F44,";",","))</f>
        <v>-</v>
      </c>
      <c r="G37" s="76" t="str">
        <f>IF(ТДИД!G44="","-",VLOOKUP(ТДИД!G44,KODOVE_ISAK!$A$53:$B$71,2,))</f>
        <v>-</v>
      </c>
      <c r="H37" s="76" t="str">
        <f>IF(ТДИД!H44="","-",SUBSTITUTE(ТДИД!H44,";",","))</f>
        <v>-</v>
      </c>
      <c r="I37" s="76" t="str">
        <f>IF(ТДИД!I44="","-",SUBSTITUTE(ТДИД!I44,";",","))</f>
        <v>-</v>
      </c>
      <c r="J37" s="76" t="str">
        <f>IF(ТДИД!J44="","-",SUBSTITUTE(ТДИД!J44,";",","))</f>
        <v>-</v>
      </c>
      <c r="K37" s="76" t="str">
        <f>IF(ТДИД!K43="","-",ТДИД!K43*100)</f>
        <v>-</v>
      </c>
      <c r="L37" s="76" t="str">
        <f>IF(ТДИД!L44="","-",SUBSTITUTE(ТДИД!L44,";",","))</f>
        <v>-</v>
      </c>
      <c r="M37" s="77" t="str">
        <f>IF(ТДИД!M44="X","X","-")</f>
        <v>-</v>
      </c>
      <c r="N37" s="77" t="str">
        <f>IF(ТДИД!N44="X","X","-")</f>
        <v>-</v>
      </c>
      <c r="O37" s="76" t="str">
        <f>IF(ТДИД!O44="","-",SUBSTITUTE(ТДИД!O44,";",","))</f>
        <v>-</v>
      </c>
      <c r="P37" s="76" t="str">
        <f>IF(ТДИД!P44="","-",SUBSTITUTE(ТДИД!P44,";",","))</f>
        <v>-</v>
      </c>
    </row>
    <row r="38" spans="1:16" x14ac:dyDescent="0.25">
      <c r="A38" s="6" t="s">
        <v>205</v>
      </c>
      <c r="B38" s="76" t="str">
        <f>IF(ТДИД!B45="","-",SUBSTITUTE(ТДИД!B45,";",","))</f>
        <v>-</v>
      </c>
      <c r="C38" s="76" t="str">
        <f>IF(ТДИД!C45="","-",VLOOKUP(ТДИД!C45,KODOVE_ISAK!$A$2:$B$3,2))</f>
        <v>-</v>
      </c>
      <c r="D38" s="76" t="str">
        <f>IF(ТДИД!D45="","-",VLOOKUP(ТДИД!D45,KODOVE_ISAK!$A$47:$B$49,2))</f>
        <v>-</v>
      </c>
      <c r="E38" s="76" t="str">
        <f>IF(ТДИД!E45="","-",SUBSTITUTE(ТДИД!E45,";",","))</f>
        <v>-</v>
      </c>
      <c r="F38" s="76" t="str">
        <f>IF(ТДИД!F45="","-",SUBSTITUTE(ТДИД!F45,";",","))</f>
        <v>-</v>
      </c>
      <c r="G38" s="76" t="str">
        <f>IF(ТДИД!G45="","-",VLOOKUP(ТДИД!G45,KODOVE_ISAK!$A$53:$B$71,2,))</f>
        <v>-</v>
      </c>
      <c r="H38" s="76" t="str">
        <f>IF(ТДИД!H45="","-",SUBSTITUTE(ТДИД!H45,";",","))</f>
        <v>-</v>
      </c>
      <c r="I38" s="76" t="str">
        <f>IF(ТДИД!I45="","-",SUBSTITUTE(ТДИД!I45,";",","))</f>
        <v>-</v>
      </c>
      <c r="J38" s="76" t="str">
        <f>IF(ТДИД!J45="","-",SUBSTITUTE(ТДИД!J45,";",","))</f>
        <v>-</v>
      </c>
      <c r="K38" s="76" t="str">
        <f>IF(ТДИД!K44="","-",ТДИД!K44*100)</f>
        <v>-</v>
      </c>
      <c r="L38" s="76" t="str">
        <f>IF(ТДИД!L45="","-",SUBSTITUTE(ТДИД!L45,";",","))</f>
        <v>-</v>
      </c>
      <c r="M38" s="77" t="str">
        <f>IF(ТДИД!M45="X","X","-")</f>
        <v>-</v>
      </c>
      <c r="N38" s="77" t="str">
        <f>IF(ТДИД!N45="X","X","-")</f>
        <v>-</v>
      </c>
      <c r="O38" s="76" t="str">
        <f>IF(ТДИД!O45="","-",SUBSTITUTE(ТДИД!O45,";",","))</f>
        <v>-</v>
      </c>
      <c r="P38" s="76" t="str">
        <f>IF(ТДИД!P45="","-",SUBSTITUTE(ТДИД!P45,";",","))</f>
        <v>-</v>
      </c>
    </row>
    <row r="39" spans="1:16" x14ac:dyDescent="0.25">
      <c r="A39" s="6" t="s">
        <v>205</v>
      </c>
      <c r="B39" s="76" t="str">
        <f>IF(ТДИД!B46="","-",SUBSTITUTE(ТДИД!B46,";",","))</f>
        <v>-</v>
      </c>
      <c r="C39" s="76" t="str">
        <f>IF(ТДИД!C46="","-",VLOOKUP(ТДИД!C46,KODOVE_ISAK!$A$2:$B$3,2))</f>
        <v>-</v>
      </c>
      <c r="D39" s="76" t="str">
        <f>IF(ТДИД!D46="","-",VLOOKUP(ТДИД!D46,KODOVE_ISAK!$A$47:$B$49,2))</f>
        <v>-</v>
      </c>
      <c r="E39" s="76" t="str">
        <f>IF(ТДИД!E46="","-",SUBSTITUTE(ТДИД!E46,";",","))</f>
        <v>-</v>
      </c>
      <c r="F39" s="76" t="str">
        <f>IF(ТДИД!F46="","-",SUBSTITUTE(ТДИД!F46,";",","))</f>
        <v>-</v>
      </c>
      <c r="G39" s="76" t="str">
        <f>IF(ТДИД!G46="","-",VLOOKUP(ТДИД!G46,KODOVE_ISAK!$A$53:$B$71,2,))</f>
        <v>-</v>
      </c>
      <c r="H39" s="76" t="str">
        <f>IF(ТДИД!H46="","-",SUBSTITUTE(ТДИД!H46,";",","))</f>
        <v>-</v>
      </c>
      <c r="I39" s="76" t="str">
        <f>IF(ТДИД!I46="","-",SUBSTITUTE(ТДИД!I46,";",","))</f>
        <v>-</v>
      </c>
      <c r="J39" s="76" t="str">
        <f>IF(ТДИД!J46="","-",SUBSTITUTE(ТДИД!J46,";",","))</f>
        <v>-</v>
      </c>
      <c r="K39" s="76" t="str">
        <f>IF(ТДИД!K45="","-",ТДИД!K45*100)</f>
        <v>-</v>
      </c>
      <c r="L39" s="76" t="str">
        <f>IF(ТДИД!L46="","-",SUBSTITUTE(ТДИД!L46,";",","))</f>
        <v>-</v>
      </c>
      <c r="M39" s="77" t="str">
        <f>IF(ТДИД!M46="X","X","-")</f>
        <v>-</v>
      </c>
      <c r="N39" s="77" t="str">
        <f>IF(ТДИД!N46="X","X","-")</f>
        <v>-</v>
      </c>
      <c r="O39" s="76" t="str">
        <f>IF(ТДИД!O46="","-",SUBSTITUTE(ТДИД!O46,";",","))</f>
        <v>-</v>
      </c>
      <c r="P39" s="76" t="str">
        <f>IF(ТДИД!P46="","-",SUBSTITUTE(ТДИД!P46,";",","))</f>
        <v>-</v>
      </c>
    </row>
    <row r="40" spans="1:16" x14ac:dyDescent="0.25">
      <c r="A40" s="6" t="s">
        <v>205</v>
      </c>
      <c r="B40" s="76" t="str">
        <f>IF(ТДИД!B47="","-",SUBSTITUTE(ТДИД!B47,";",","))</f>
        <v>-</v>
      </c>
      <c r="C40" s="76" t="str">
        <f>IF(ТДИД!C47="","-",VLOOKUP(ТДИД!C47,KODOVE_ISAK!$A$2:$B$3,2))</f>
        <v>-</v>
      </c>
      <c r="D40" s="76" t="str">
        <f>IF(ТДИД!D47="","-",VLOOKUP(ТДИД!D47,KODOVE_ISAK!$A$47:$B$49,2))</f>
        <v>-</v>
      </c>
      <c r="E40" s="76" t="str">
        <f>IF(ТДИД!E47="","-",SUBSTITUTE(ТДИД!E47,";",","))</f>
        <v>-</v>
      </c>
      <c r="F40" s="76" t="str">
        <f>IF(ТДИД!F47="","-",SUBSTITUTE(ТДИД!F47,";",","))</f>
        <v>-</v>
      </c>
      <c r="G40" s="76" t="str">
        <f>IF(ТДИД!G47="","-",VLOOKUP(ТДИД!G47,KODOVE_ISAK!$A$53:$B$71,2,))</f>
        <v>-</v>
      </c>
      <c r="H40" s="76" t="str">
        <f>IF(ТДИД!H47="","-",SUBSTITUTE(ТДИД!H47,";",","))</f>
        <v>-</v>
      </c>
      <c r="I40" s="76" t="str">
        <f>IF(ТДИД!I47="","-",SUBSTITUTE(ТДИД!I47,";",","))</f>
        <v>-</v>
      </c>
      <c r="J40" s="76" t="str">
        <f>IF(ТДИД!J47="","-",SUBSTITUTE(ТДИД!J47,";",","))</f>
        <v>-</v>
      </c>
      <c r="K40" s="76" t="str">
        <f>IF(ТДИД!K46="","-",ТДИД!K46*100)</f>
        <v>-</v>
      </c>
      <c r="L40" s="76" t="str">
        <f>IF(ТДИД!L47="","-",SUBSTITUTE(ТДИД!L47,";",","))</f>
        <v>-</v>
      </c>
      <c r="M40" s="77" t="str">
        <f>IF(ТДИД!M47="X","X","-")</f>
        <v>-</v>
      </c>
      <c r="N40" s="77" t="str">
        <f>IF(ТДИД!N47="X","X","-")</f>
        <v>-</v>
      </c>
      <c r="O40" s="76" t="str">
        <f>IF(ТДИД!O47="","-",SUBSTITUTE(ТДИД!O47,";",","))</f>
        <v>-</v>
      </c>
      <c r="P40" s="76" t="str">
        <f>IF(ТДИД!P47="","-",SUBSTITUTE(ТДИД!P47,";",","))</f>
        <v>-</v>
      </c>
    </row>
    <row r="41" spans="1:16" x14ac:dyDescent="0.25">
      <c r="A41" s="6" t="s">
        <v>205</v>
      </c>
      <c r="B41" s="76" t="str">
        <f>IF(ТДИД!B48="","-",SUBSTITUTE(ТДИД!B48,";",","))</f>
        <v>-</v>
      </c>
      <c r="C41" s="76" t="str">
        <f>IF(ТДИД!C48="","-",VLOOKUP(ТДИД!C48,KODOVE_ISAK!$A$2:$B$3,2))</f>
        <v>-</v>
      </c>
      <c r="D41" s="76" t="str">
        <f>IF(ТДИД!D48="","-",VLOOKUP(ТДИД!D48,KODOVE_ISAK!$A$47:$B$49,2))</f>
        <v>-</v>
      </c>
      <c r="E41" s="76" t="str">
        <f>IF(ТДИД!E48="","-",SUBSTITUTE(ТДИД!E48,";",","))</f>
        <v>-</v>
      </c>
      <c r="F41" s="76" t="str">
        <f>IF(ТДИД!F48="","-",SUBSTITUTE(ТДИД!F48,";",","))</f>
        <v>-</v>
      </c>
      <c r="G41" s="76" t="str">
        <f>IF(ТДИД!G48="","-",VLOOKUP(ТДИД!G48,KODOVE_ISAK!$A$53:$B$71,2,))</f>
        <v>-</v>
      </c>
      <c r="H41" s="76" t="str">
        <f>IF(ТДИД!H48="","-",SUBSTITUTE(ТДИД!H48,";",","))</f>
        <v>-</v>
      </c>
      <c r="I41" s="76" t="str">
        <f>IF(ТДИД!I48="","-",SUBSTITUTE(ТДИД!I48,";",","))</f>
        <v>-</v>
      </c>
      <c r="J41" s="76" t="str">
        <f>IF(ТДИД!J48="","-",SUBSTITUTE(ТДИД!J48,";",","))</f>
        <v>-</v>
      </c>
      <c r="K41" s="76" t="str">
        <f>IF(ТДИД!K47="","-",ТДИД!K47*100)</f>
        <v>-</v>
      </c>
      <c r="L41" s="76" t="str">
        <f>IF(ТДИД!L48="","-",SUBSTITUTE(ТДИД!L48,";",","))</f>
        <v>-</v>
      </c>
      <c r="M41" s="77" t="str">
        <f>IF(ТДИД!M48="X","X","-")</f>
        <v>-</v>
      </c>
      <c r="N41" s="77" t="str">
        <f>IF(ТДИД!N48="X","X","-")</f>
        <v>-</v>
      </c>
      <c r="O41" s="76" t="str">
        <f>IF(ТДИД!O48="","-",SUBSTITUTE(ТДИД!O48,";",","))</f>
        <v>-</v>
      </c>
      <c r="P41" s="76" t="str">
        <f>IF(ТДИД!P48="","-",SUBSTITUTE(ТДИД!P48,";",","))</f>
        <v>-</v>
      </c>
    </row>
    <row r="42" spans="1:16" x14ac:dyDescent="0.25">
      <c r="A42" s="6" t="s">
        <v>205</v>
      </c>
      <c r="B42" s="76" t="str">
        <f>IF(ТДИД!B49="","-",SUBSTITUTE(ТДИД!B49,";",","))</f>
        <v>-</v>
      </c>
      <c r="C42" s="76" t="str">
        <f>IF(ТДИД!C49="","-",VLOOKUP(ТДИД!C49,KODOVE_ISAK!$A$2:$B$3,2))</f>
        <v>-</v>
      </c>
      <c r="D42" s="76" t="str">
        <f>IF(ТДИД!D49="","-",VLOOKUP(ТДИД!D49,KODOVE_ISAK!$A$47:$B$49,2))</f>
        <v>-</v>
      </c>
      <c r="E42" s="76" t="str">
        <f>IF(ТДИД!E49="","-",SUBSTITUTE(ТДИД!E49,";",","))</f>
        <v>-</v>
      </c>
      <c r="F42" s="76" t="str">
        <f>IF(ТДИД!F49="","-",SUBSTITUTE(ТДИД!F49,";",","))</f>
        <v>-</v>
      </c>
      <c r="G42" s="76" t="str">
        <f>IF(ТДИД!G49="","-",VLOOKUP(ТДИД!G49,KODOVE_ISAK!$A$53:$B$71,2,))</f>
        <v>-</v>
      </c>
      <c r="H42" s="76" t="str">
        <f>IF(ТДИД!H49="","-",SUBSTITUTE(ТДИД!H49,";",","))</f>
        <v>-</v>
      </c>
      <c r="I42" s="76" t="str">
        <f>IF(ТДИД!I49="","-",SUBSTITUTE(ТДИД!I49,";",","))</f>
        <v>-</v>
      </c>
      <c r="J42" s="76" t="str">
        <f>IF(ТДИД!J49="","-",SUBSTITUTE(ТДИД!J49,";",","))</f>
        <v>-</v>
      </c>
      <c r="K42" s="76" t="str">
        <f>IF(ТДИД!K48="","-",ТДИД!K48*100)</f>
        <v>-</v>
      </c>
      <c r="L42" s="76" t="str">
        <f>IF(ТДИД!L49="","-",SUBSTITUTE(ТДИД!L49,";",","))</f>
        <v>-</v>
      </c>
      <c r="M42" s="77" t="str">
        <f>IF(ТДИД!M49="X","X","-")</f>
        <v>-</v>
      </c>
      <c r="N42" s="77" t="str">
        <f>IF(ТДИД!N49="X","X","-")</f>
        <v>-</v>
      </c>
      <c r="O42" s="76" t="str">
        <f>IF(ТДИД!O49="","-",SUBSTITUTE(ТДИД!O49,";",","))</f>
        <v>-</v>
      </c>
      <c r="P42" s="76" t="str">
        <f>IF(ТДИД!P49="","-",SUBSTITUTE(ТДИД!P49,";",","))</f>
        <v>-</v>
      </c>
    </row>
    <row r="43" spans="1:16" x14ac:dyDescent="0.25">
      <c r="A43" s="6" t="s">
        <v>205</v>
      </c>
      <c r="B43" s="76" t="str">
        <f>IF(ТДИД!B50="","-",SUBSTITUTE(ТДИД!B50,";",","))</f>
        <v>-</v>
      </c>
      <c r="C43" s="76" t="str">
        <f>IF(ТДИД!C50="","-",VLOOKUP(ТДИД!C50,KODOVE_ISAK!$A$2:$B$3,2))</f>
        <v>-</v>
      </c>
      <c r="D43" s="76" t="str">
        <f>IF(ТДИД!D50="","-",VLOOKUP(ТДИД!D50,KODOVE_ISAK!$A$47:$B$49,2))</f>
        <v>-</v>
      </c>
      <c r="E43" s="76" t="str">
        <f>IF(ТДИД!E50="","-",SUBSTITUTE(ТДИД!E50,";",","))</f>
        <v>-</v>
      </c>
      <c r="F43" s="76" t="str">
        <f>IF(ТДИД!F50="","-",SUBSTITUTE(ТДИД!F50,";",","))</f>
        <v>-</v>
      </c>
      <c r="G43" s="76" t="str">
        <f>IF(ТДИД!G50="","-",VLOOKUP(ТДИД!G50,KODOVE_ISAK!$A$53:$B$71,2,))</f>
        <v>-</v>
      </c>
      <c r="H43" s="76" t="str">
        <f>IF(ТДИД!H50="","-",SUBSTITUTE(ТДИД!H50,";",","))</f>
        <v>-</v>
      </c>
      <c r="I43" s="76" t="str">
        <f>IF(ТДИД!I50="","-",SUBSTITUTE(ТДИД!I50,";",","))</f>
        <v>-</v>
      </c>
      <c r="J43" s="76" t="str">
        <f>IF(ТДИД!J50="","-",SUBSTITUTE(ТДИД!J50,";",","))</f>
        <v>-</v>
      </c>
      <c r="K43" s="76" t="str">
        <f>IF(ТДИД!K49="","-",ТДИД!K49*100)</f>
        <v>-</v>
      </c>
      <c r="L43" s="76" t="str">
        <f>IF(ТДИД!L50="","-",SUBSTITUTE(ТДИД!L50,";",","))</f>
        <v>-</v>
      </c>
      <c r="M43" s="77" t="str">
        <f>IF(ТДИД!M50="X","X","-")</f>
        <v>-</v>
      </c>
      <c r="N43" s="77" t="str">
        <f>IF(ТДИД!N50="X","X","-")</f>
        <v>-</v>
      </c>
      <c r="O43" s="76" t="str">
        <f>IF(ТДИД!O50="","-",SUBSTITUTE(ТДИД!O50,";",","))</f>
        <v>-</v>
      </c>
      <c r="P43" s="76" t="str">
        <f>IF(ТДИД!P50="","-",SUBSTITUTE(ТДИД!P50,";",","))</f>
        <v>-</v>
      </c>
    </row>
    <row r="44" spans="1:16" x14ac:dyDescent="0.25">
      <c r="A44" s="6" t="s">
        <v>205</v>
      </c>
      <c r="B44" s="76" t="str">
        <f>IF(ТДИД!B51="","-",SUBSTITUTE(ТДИД!B51,";",","))</f>
        <v>-</v>
      </c>
      <c r="C44" s="76" t="str">
        <f>IF(ТДИД!C51="","-",VLOOKUP(ТДИД!C51,KODOVE_ISAK!$A$2:$B$3,2))</f>
        <v>-</v>
      </c>
      <c r="D44" s="76" t="str">
        <f>IF(ТДИД!D51="","-",VLOOKUP(ТДИД!D51,KODOVE_ISAK!$A$47:$B$49,2))</f>
        <v>-</v>
      </c>
      <c r="E44" s="76" t="str">
        <f>IF(ТДИД!E51="","-",SUBSTITUTE(ТДИД!E51,";",","))</f>
        <v>-</v>
      </c>
      <c r="F44" s="76" t="str">
        <f>IF(ТДИД!F51="","-",SUBSTITUTE(ТДИД!F51,";",","))</f>
        <v>-</v>
      </c>
      <c r="G44" s="76" t="str">
        <f>IF(ТДИД!G51="","-",VLOOKUP(ТДИД!G51,KODOVE_ISAK!$A$53:$B$71,2,))</f>
        <v>-</v>
      </c>
      <c r="H44" s="76" t="str">
        <f>IF(ТДИД!H51="","-",SUBSTITUTE(ТДИД!H51,";",","))</f>
        <v>-</v>
      </c>
      <c r="I44" s="76" t="str">
        <f>IF(ТДИД!I51="","-",SUBSTITUTE(ТДИД!I51,";",","))</f>
        <v>-</v>
      </c>
      <c r="J44" s="76" t="str">
        <f>IF(ТДИД!J51="","-",SUBSTITUTE(ТДИД!J51,";",","))</f>
        <v>-</v>
      </c>
      <c r="K44" s="76" t="str">
        <f>IF(ТДИД!K50="","-",ТДИД!K50*100)</f>
        <v>-</v>
      </c>
      <c r="L44" s="76" t="str">
        <f>IF(ТДИД!L51="","-",SUBSTITUTE(ТДИД!L51,";",","))</f>
        <v>-</v>
      </c>
      <c r="M44" s="77" t="str">
        <f>IF(ТДИД!M51="X","X","-")</f>
        <v>-</v>
      </c>
      <c r="N44" s="77" t="str">
        <f>IF(ТДИД!N51="X","X","-")</f>
        <v>-</v>
      </c>
      <c r="O44" s="76" t="str">
        <f>IF(ТДИД!O51="","-",SUBSTITUTE(ТДИД!O51,";",","))</f>
        <v>-</v>
      </c>
      <c r="P44" s="76" t="str">
        <f>IF(ТДИД!P51="","-",SUBSTITUTE(ТДИД!P51,";",","))</f>
        <v>-</v>
      </c>
    </row>
    <row r="45" spans="1:16" x14ac:dyDescent="0.25">
      <c r="A45" s="6" t="s">
        <v>205</v>
      </c>
      <c r="B45" s="76" t="str">
        <f>IF(ТДИД!B52="","-",SUBSTITUTE(ТДИД!B52,";",","))</f>
        <v>-</v>
      </c>
      <c r="C45" s="76" t="str">
        <f>IF(ТДИД!C52="","-",VLOOKUP(ТДИД!C52,KODOVE_ISAK!$A$2:$B$3,2))</f>
        <v>-</v>
      </c>
      <c r="D45" s="76" t="str">
        <f>IF(ТДИД!D52="","-",VLOOKUP(ТДИД!D52,KODOVE_ISAK!$A$47:$B$49,2))</f>
        <v>-</v>
      </c>
      <c r="E45" s="76" t="str">
        <f>IF(ТДИД!E52="","-",SUBSTITUTE(ТДИД!E52,";",","))</f>
        <v>-</v>
      </c>
      <c r="F45" s="76" t="str">
        <f>IF(ТДИД!F52="","-",SUBSTITUTE(ТДИД!F52,";",","))</f>
        <v>-</v>
      </c>
      <c r="G45" s="76" t="str">
        <f>IF(ТДИД!G52="","-",VLOOKUP(ТДИД!G52,KODOVE_ISAK!$A$53:$B$71,2,))</f>
        <v>-</v>
      </c>
      <c r="H45" s="76" t="str">
        <f>IF(ТДИД!H52="","-",SUBSTITUTE(ТДИД!H52,";",","))</f>
        <v>-</v>
      </c>
      <c r="I45" s="76" t="str">
        <f>IF(ТДИД!I52="","-",SUBSTITUTE(ТДИД!I52,";",","))</f>
        <v>-</v>
      </c>
      <c r="J45" s="76" t="str">
        <f>IF(ТДИД!J52="","-",SUBSTITUTE(ТДИД!J52,";",","))</f>
        <v>-</v>
      </c>
      <c r="K45" s="76" t="str">
        <f>IF(ТДИД!K51="","-",ТДИД!K51*100)</f>
        <v>-</v>
      </c>
      <c r="L45" s="76" t="str">
        <f>IF(ТДИД!L52="","-",SUBSTITUTE(ТДИД!L52,";",","))</f>
        <v>-</v>
      </c>
      <c r="M45" s="77" t="str">
        <f>IF(ТДИД!M52="X","X","-")</f>
        <v>-</v>
      </c>
      <c r="N45" s="77" t="str">
        <f>IF(ТДИД!N52="X","X","-")</f>
        <v>-</v>
      </c>
      <c r="O45" s="76" t="str">
        <f>IF(ТДИД!O52="","-",SUBSTITUTE(ТДИД!O52,";",","))</f>
        <v>-</v>
      </c>
      <c r="P45" s="76" t="str">
        <f>IF(ТДИД!P52="","-",SUBSTITUTE(ТДИД!P52,";",","))</f>
        <v>-</v>
      </c>
    </row>
    <row r="46" spans="1:16" x14ac:dyDescent="0.25">
      <c r="A46" s="6" t="s">
        <v>205</v>
      </c>
      <c r="B46" s="76" t="str">
        <f>IF(ТДИД!B53="","-",SUBSTITUTE(ТДИД!B53,";",","))</f>
        <v>-</v>
      </c>
      <c r="C46" s="76" t="str">
        <f>IF(ТДИД!C53="","-",VLOOKUP(ТДИД!C53,KODOVE_ISAK!$A$2:$B$3,2))</f>
        <v>-</v>
      </c>
      <c r="D46" s="76" t="str">
        <f>IF(ТДИД!D53="","-",VLOOKUP(ТДИД!D53,KODOVE_ISAK!$A$47:$B$49,2))</f>
        <v>-</v>
      </c>
      <c r="E46" s="76" t="str">
        <f>IF(ТДИД!E53="","-",SUBSTITUTE(ТДИД!E53,";",","))</f>
        <v>-</v>
      </c>
      <c r="F46" s="76" t="str">
        <f>IF(ТДИД!F53="","-",SUBSTITUTE(ТДИД!F53,";",","))</f>
        <v>-</v>
      </c>
      <c r="G46" s="76" t="str">
        <f>IF(ТДИД!G53="","-",VLOOKUP(ТДИД!G53,KODOVE_ISAK!$A$53:$B$71,2,))</f>
        <v>-</v>
      </c>
      <c r="H46" s="76" t="str">
        <f>IF(ТДИД!H53="","-",SUBSTITUTE(ТДИД!H53,";",","))</f>
        <v>-</v>
      </c>
      <c r="I46" s="76" t="str">
        <f>IF(ТДИД!I53="","-",SUBSTITUTE(ТДИД!I53,";",","))</f>
        <v>-</v>
      </c>
      <c r="J46" s="76" t="str">
        <f>IF(ТДИД!J53="","-",SUBSTITUTE(ТДИД!J53,";",","))</f>
        <v>-</v>
      </c>
      <c r="K46" s="76" t="str">
        <f>IF(ТДИД!K52="","-",ТДИД!K52*100)</f>
        <v>-</v>
      </c>
      <c r="L46" s="76" t="str">
        <f>IF(ТДИД!L53="","-",SUBSTITUTE(ТДИД!L53,";",","))</f>
        <v>-</v>
      </c>
      <c r="M46" s="77" t="str">
        <f>IF(ТДИД!M53="X","X","-")</f>
        <v>-</v>
      </c>
      <c r="N46" s="77" t="str">
        <f>IF(ТДИД!N53="X","X","-")</f>
        <v>-</v>
      </c>
      <c r="O46" s="76" t="str">
        <f>IF(ТДИД!O53="","-",SUBSTITUTE(ТДИД!O53,";",","))</f>
        <v>-</v>
      </c>
      <c r="P46" s="76" t="str">
        <f>IF(ТДИД!P53="","-",SUBSTITUTE(ТДИД!P53,";",","))</f>
        <v>-</v>
      </c>
    </row>
    <row r="47" spans="1:16" x14ac:dyDescent="0.25">
      <c r="A47" s="6" t="s">
        <v>205</v>
      </c>
      <c r="B47" s="76" t="str">
        <f>IF(ТДИД!B54="","-",SUBSTITUTE(ТДИД!B54,";",","))</f>
        <v>-</v>
      </c>
      <c r="C47" s="76" t="str">
        <f>IF(ТДИД!C54="","-",VLOOKUP(ТДИД!C54,KODOVE_ISAK!$A$2:$B$3,2))</f>
        <v>-</v>
      </c>
      <c r="D47" s="76" t="str">
        <f>IF(ТДИД!D54="","-",VLOOKUP(ТДИД!D54,KODOVE_ISAK!$A$47:$B$49,2))</f>
        <v>-</v>
      </c>
      <c r="E47" s="76" t="str">
        <f>IF(ТДИД!E54="","-",SUBSTITUTE(ТДИД!E54,";",","))</f>
        <v>-</v>
      </c>
      <c r="F47" s="76" t="str">
        <f>IF(ТДИД!F54="","-",SUBSTITUTE(ТДИД!F54,";",","))</f>
        <v>-</v>
      </c>
      <c r="G47" s="76" t="str">
        <f>IF(ТДИД!G54="","-",VLOOKUP(ТДИД!G54,KODOVE_ISAK!$A$53:$B$71,2,))</f>
        <v>-</v>
      </c>
      <c r="H47" s="76" t="str">
        <f>IF(ТДИД!H54="","-",SUBSTITUTE(ТДИД!H54,";",","))</f>
        <v>-</v>
      </c>
      <c r="I47" s="76" t="str">
        <f>IF(ТДИД!I54="","-",SUBSTITUTE(ТДИД!I54,";",","))</f>
        <v>-</v>
      </c>
      <c r="J47" s="76" t="str">
        <f>IF(ТДИД!J54="","-",SUBSTITUTE(ТДИД!J54,";",","))</f>
        <v>-</v>
      </c>
      <c r="K47" s="76" t="str">
        <f>IF(ТДИД!K53="","-",ТДИД!K53*100)</f>
        <v>-</v>
      </c>
      <c r="L47" s="76" t="str">
        <f>IF(ТДИД!L54="","-",SUBSTITUTE(ТДИД!L54,";",","))</f>
        <v>-</v>
      </c>
      <c r="M47" s="77" t="str">
        <f>IF(ТДИД!M54="X","X","-")</f>
        <v>-</v>
      </c>
      <c r="N47" s="77" t="str">
        <f>IF(ТДИД!N54="X","X","-")</f>
        <v>-</v>
      </c>
      <c r="O47" s="76" t="str">
        <f>IF(ТДИД!O54="","-",SUBSTITUTE(ТДИД!O54,";",","))</f>
        <v>-</v>
      </c>
      <c r="P47" s="76" t="str">
        <f>IF(ТДИД!P54="","-",SUBSTITUTE(ТДИД!P54,";",","))</f>
        <v>-</v>
      </c>
    </row>
    <row r="48" spans="1:16" x14ac:dyDescent="0.25">
      <c r="A48" s="6" t="s">
        <v>205</v>
      </c>
      <c r="B48" s="76" t="str">
        <f>IF(ТДИД!B55="","-",SUBSTITUTE(ТДИД!B55,";",","))</f>
        <v>-</v>
      </c>
      <c r="C48" s="76" t="str">
        <f>IF(ТДИД!C55="","-",VLOOKUP(ТДИД!C55,KODOVE_ISAK!$A$2:$B$3,2))</f>
        <v>-</v>
      </c>
      <c r="D48" s="76" t="str">
        <f>IF(ТДИД!D55="","-",VLOOKUP(ТДИД!D55,KODOVE_ISAK!$A$47:$B$49,2))</f>
        <v>-</v>
      </c>
      <c r="E48" s="76" t="str">
        <f>IF(ТДИД!E55="","-",SUBSTITUTE(ТДИД!E55,";",","))</f>
        <v>-</v>
      </c>
      <c r="F48" s="76" t="str">
        <f>IF(ТДИД!F55="","-",SUBSTITUTE(ТДИД!F55,";",","))</f>
        <v>-</v>
      </c>
      <c r="G48" s="76" t="str">
        <f>IF(ТДИД!G55="","-",VLOOKUP(ТДИД!G55,KODOVE_ISAK!$A$53:$B$71,2,))</f>
        <v>-</v>
      </c>
      <c r="H48" s="76" t="str">
        <f>IF(ТДИД!H55="","-",SUBSTITUTE(ТДИД!H55,";",","))</f>
        <v>-</v>
      </c>
      <c r="I48" s="76" t="str">
        <f>IF(ТДИД!I55="","-",SUBSTITUTE(ТДИД!I55,";",","))</f>
        <v>-</v>
      </c>
      <c r="J48" s="76" t="str">
        <f>IF(ТДИД!J55="","-",SUBSTITUTE(ТДИД!J55,";",","))</f>
        <v>-</v>
      </c>
      <c r="K48" s="76" t="str">
        <f>IF(ТДИД!K54="","-",ТДИД!K54*100)</f>
        <v>-</v>
      </c>
      <c r="L48" s="76" t="str">
        <f>IF(ТДИД!L55="","-",SUBSTITUTE(ТДИД!L55,";",","))</f>
        <v>-</v>
      </c>
      <c r="M48" s="77" t="str">
        <f>IF(ТДИД!M55="X","X","-")</f>
        <v>-</v>
      </c>
      <c r="N48" s="77" t="str">
        <f>IF(ТДИД!N55="X","X","-")</f>
        <v>-</v>
      </c>
      <c r="O48" s="76" t="str">
        <f>IF(ТДИД!O55="","-",SUBSTITUTE(ТДИД!O55,";",","))</f>
        <v>-</v>
      </c>
      <c r="P48" s="76" t="str">
        <f>IF(ТДИД!P55="","-",SUBSTITUTE(ТДИД!P55,";",","))</f>
        <v>-</v>
      </c>
    </row>
    <row r="49" spans="1:16" x14ac:dyDescent="0.25">
      <c r="A49" s="6" t="s">
        <v>205</v>
      </c>
      <c r="B49" s="76" t="str">
        <f>IF(ТДИД!B56="","-",SUBSTITUTE(ТДИД!B56,";",","))</f>
        <v>-</v>
      </c>
      <c r="C49" s="76" t="str">
        <f>IF(ТДИД!C56="","-",VLOOKUP(ТДИД!C56,KODOVE_ISAK!$A$2:$B$3,2))</f>
        <v>-</v>
      </c>
      <c r="D49" s="76" t="str">
        <f>IF(ТДИД!D56="","-",VLOOKUP(ТДИД!D56,KODOVE_ISAK!$A$47:$B$49,2))</f>
        <v>-</v>
      </c>
      <c r="E49" s="76" t="str">
        <f>IF(ТДИД!E56="","-",SUBSTITUTE(ТДИД!E56,";",","))</f>
        <v>-</v>
      </c>
      <c r="F49" s="76" t="str">
        <f>IF(ТДИД!F56="","-",SUBSTITUTE(ТДИД!F56,";",","))</f>
        <v>-</v>
      </c>
      <c r="G49" s="76" t="str">
        <f>IF(ТДИД!G56="","-",VLOOKUP(ТДИД!G56,KODOVE_ISAK!$A$53:$B$71,2,))</f>
        <v>-</v>
      </c>
      <c r="H49" s="76" t="str">
        <f>IF(ТДИД!H56="","-",SUBSTITUTE(ТДИД!H56,";",","))</f>
        <v>-</v>
      </c>
      <c r="I49" s="76" t="str">
        <f>IF(ТДИД!I56="","-",SUBSTITUTE(ТДИД!I56,";",","))</f>
        <v>-</v>
      </c>
      <c r="J49" s="76" t="str">
        <f>IF(ТДИД!J56="","-",SUBSTITUTE(ТДИД!J56,";",","))</f>
        <v>-</v>
      </c>
      <c r="K49" s="76" t="str">
        <f>IF(ТДИД!K55="","-",ТДИД!K55*100)</f>
        <v>-</v>
      </c>
      <c r="L49" s="76" t="str">
        <f>IF(ТДИД!L56="","-",SUBSTITUTE(ТДИД!L56,";",","))</f>
        <v>-</v>
      </c>
      <c r="M49" s="77" t="str">
        <f>IF(ТДИД!M56="X","X","-")</f>
        <v>-</v>
      </c>
      <c r="N49" s="77" t="str">
        <f>IF(ТДИД!N56="X","X","-")</f>
        <v>-</v>
      </c>
      <c r="O49" s="76" t="str">
        <f>IF(ТДИД!O56="","-",SUBSTITUTE(ТДИД!O56,";",","))</f>
        <v>-</v>
      </c>
      <c r="P49" s="76" t="str">
        <f>IF(ТДИД!P56="","-",SUBSTITUTE(ТДИД!P56,";",","))</f>
        <v>-</v>
      </c>
    </row>
    <row r="50" spans="1:16" x14ac:dyDescent="0.25">
      <c r="A50" s="6" t="s">
        <v>205</v>
      </c>
      <c r="B50" s="76" t="str">
        <f>IF(ТДИД!B57="","-",SUBSTITUTE(ТДИД!B57,";",","))</f>
        <v>-</v>
      </c>
      <c r="C50" s="76" t="str">
        <f>IF(ТДИД!C57="","-",VLOOKUP(ТДИД!C57,KODOVE_ISAK!$A$2:$B$3,2))</f>
        <v>-</v>
      </c>
      <c r="D50" s="76" t="str">
        <f>IF(ТДИД!D57="","-",VLOOKUP(ТДИД!D57,KODOVE_ISAK!$A$47:$B$49,2))</f>
        <v>-</v>
      </c>
      <c r="E50" s="76" t="str">
        <f>IF(ТДИД!E57="","-",SUBSTITUTE(ТДИД!E57,";",","))</f>
        <v>-</v>
      </c>
      <c r="F50" s="76" t="str">
        <f>IF(ТДИД!F57="","-",SUBSTITUTE(ТДИД!F57,";",","))</f>
        <v>-</v>
      </c>
      <c r="G50" s="76" t="str">
        <f>IF(ТДИД!G57="","-",VLOOKUP(ТДИД!G57,KODOVE_ISAK!$A$53:$B$71,2,))</f>
        <v>-</v>
      </c>
      <c r="H50" s="76" t="str">
        <f>IF(ТДИД!H57="","-",SUBSTITUTE(ТДИД!H57,";",","))</f>
        <v>-</v>
      </c>
      <c r="I50" s="76" t="str">
        <f>IF(ТДИД!I57="","-",SUBSTITUTE(ТДИД!I57,";",","))</f>
        <v>-</v>
      </c>
      <c r="J50" s="76" t="str">
        <f>IF(ТДИД!J57="","-",SUBSTITUTE(ТДИД!J57,";",","))</f>
        <v>-</v>
      </c>
      <c r="K50" s="76" t="str">
        <f>IF(ТДИД!K56="","-",ТДИД!K56*100)</f>
        <v>-</v>
      </c>
      <c r="L50" s="76" t="str">
        <f>IF(ТДИД!L57="","-",SUBSTITUTE(ТДИД!L57,";",","))</f>
        <v>-</v>
      </c>
      <c r="M50" s="77" t="str">
        <f>IF(ТДИД!M57="X","X","-")</f>
        <v>-</v>
      </c>
      <c r="N50" s="77" t="str">
        <f>IF(ТДИД!N57="X","X","-")</f>
        <v>-</v>
      </c>
      <c r="O50" s="76" t="str">
        <f>IF(ТДИД!O57="","-",SUBSTITUTE(ТДИД!O57,";",","))</f>
        <v>-</v>
      </c>
      <c r="P50" s="76" t="str">
        <f>IF(ТДИД!P57="","-",SUBSTITUTE(ТДИД!P57,";",","))</f>
        <v>-</v>
      </c>
    </row>
    <row r="51" spans="1:16" x14ac:dyDescent="0.25">
      <c r="A51" s="6" t="s">
        <v>205</v>
      </c>
      <c r="B51" s="76" t="str">
        <f>IF(ТДИД!B58="","-",SUBSTITUTE(ТДИД!B58,";",","))</f>
        <v>-</v>
      </c>
      <c r="C51" s="76" t="str">
        <f>IF(ТДИД!C58="","-",VLOOKUP(ТДИД!C58,KODOVE_ISAK!$A$2:$B$3,2))</f>
        <v>-</v>
      </c>
      <c r="D51" s="76" t="str">
        <f>IF(ТДИД!D58="","-",VLOOKUP(ТДИД!D58,KODOVE_ISAK!$A$47:$B$49,2))</f>
        <v>-</v>
      </c>
      <c r="E51" s="76" t="str">
        <f>IF(ТДИД!E58="","-",SUBSTITUTE(ТДИД!E58,";",","))</f>
        <v>-</v>
      </c>
      <c r="F51" s="76" t="str">
        <f>IF(ТДИД!F58="","-",SUBSTITUTE(ТДИД!F58,";",","))</f>
        <v>-</v>
      </c>
      <c r="G51" s="76" t="str">
        <f>IF(ТДИД!G58="","-",VLOOKUP(ТДИД!G58,KODOVE_ISAK!$A$53:$B$71,2,))</f>
        <v>-</v>
      </c>
      <c r="H51" s="76" t="str">
        <f>IF(ТДИД!H58="","-",SUBSTITUTE(ТДИД!H58,";",","))</f>
        <v>-</v>
      </c>
      <c r="I51" s="76" t="str">
        <f>IF(ТДИД!I58="","-",SUBSTITUTE(ТДИД!I58,";",","))</f>
        <v>-</v>
      </c>
      <c r="J51" s="76" t="str">
        <f>IF(ТДИД!J58="","-",SUBSTITUTE(ТДИД!J58,";",","))</f>
        <v>-</v>
      </c>
      <c r="K51" s="76" t="str">
        <f>IF(ТДИД!K57="","-",ТДИД!K57*100)</f>
        <v>-</v>
      </c>
      <c r="L51" s="76" t="str">
        <f>IF(ТДИД!L58="","-",SUBSTITUTE(ТДИД!L58,";",","))</f>
        <v>-</v>
      </c>
      <c r="M51" s="77" t="str">
        <f>IF(ТДИД!M58="X","X","-")</f>
        <v>-</v>
      </c>
      <c r="N51" s="77" t="str">
        <f>IF(ТДИД!N58="X","X","-")</f>
        <v>-</v>
      </c>
      <c r="O51" s="76" t="str">
        <f>IF(ТДИД!O58="","-",SUBSTITUTE(ТДИД!O58,";",","))</f>
        <v>-</v>
      </c>
      <c r="P51" s="76" t="str">
        <f>IF(ТДИД!P58="","-",SUBSTITUTE(ТДИД!P58,";",","))</f>
        <v>-</v>
      </c>
    </row>
    <row r="52" spans="1:16" x14ac:dyDescent="0.25">
      <c r="A52" s="6" t="s">
        <v>205</v>
      </c>
      <c r="B52" s="76" t="str">
        <f>IF(ТДИД!B59="","-",SUBSTITUTE(ТДИД!B59,";",","))</f>
        <v>-</v>
      </c>
      <c r="C52" s="76" t="str">
        <f>IF(ТДИД!C59="","-",VLOOKUP(ТДИД!C59,KODOVE_ISAK!$A$2:$B$3,2))</f>
        <v>-</v>
      </c>
      <c r="D52" s="76" t="str">
        <f>IF(ТДИД!D59="","-",VLOOKUP(ТДИД!D59,KODOVE_ISAK!$A$47:$B$49,2))</f>
        <v>-</v>
      </c>
      <c r="E52" s="76" t="str">
        <f>IF(ТДИД!E59="","-",SUBSTITUTE(ТДИД!E59,";",","))</f>
        <v>-</v>
      </c>
      <c r="F52" s="76" t="str">
        <f>IF(ТДИД!F59="","-",SUBSTITUTE(ТДИД!F59,";",","))</f>
        <v>-</v>
      </c>
      <c r="G52" s="76" t="str">
        <f>IF(ТДИД!G59="","-",VLOOKUP(ТДИД!G59,KODOVE_ISAK!$A$53:$B$71,2,))</f>
        <v>-</v>
      </c>
      <c r="H52" s="76" t="str">
        <f>IF(ТДИД!H59="","-",SUBSTITUTE(ТДИД!H59,";",","))</f>
        <v>-</v>
      </c>
      <c r="I52" s="76" t="str">
        <f>IF(ТДИД!I59="","-",SUBSTITUTE(ТДИД!I59,";",","))</f>
        <v>-</v>
      </c>
      <c r="J52" s="76" t="str">
        <f>IF(ТДИД!J59="","-",SUBSTITUTE(ТДИД!J59,";",","))</f>
        <v>-</v>
      </c>
      <c r="K52" s="76" t="str">
        <f>IF(ТДИД!K58="","-",ТДИД!K58*100)</f>
        <v>-</v>
      </c>
      <c r="L52" s="76" t="str">
        <f>IF(ТДИД!L59="","-",SUBSTITUTE(ТДИД!L59,";",","))</f>
        <v>-</v>
      </c>
      <c r="M52" s="77" t="str">
        <f>IF(ТДИД!M59="X","X","-")</f>
        <v>-</v>
      </c>
      <c r="N52" s="77" t="str">
        <f>IF(ТДИД!N59="X","X","-")</f>
        <v>-</v>
      </c>
      <c r="O52" s="76" t="str">
        <f>IF(ТДИД!O59="","-",SUBSTITUTE(ТДИД!O59,";",","))</f>
        <v>-</v>
      </c>
      <c r="P52" s="76" t="str">
        <f>IF(ТДИД!P59="","-",SUBSTITUTE(ТДИД!P59,";",","))</f>
        <v>-</v>
      </c>
    </row>
    <row r="53" spans="1:16" x14ac:dyDescent="0.25">
      <c r="A53" s="6" t="s">
        <v>205</v>
      </c>
      <c r="B53" s="76" t="str">
        <f>IF(ТДИД!B60="","-",SUBSTITUTE(ТДИД!B60,";",","))</f>
        <v>-</v>
      </c>
      <c r="C53" s="76" t="str">
        <f>IF(ТДИД!C60="","-",VLOOKUP(ТДИД!C60,KODOVE_ISAK!$A$2:$B$3,2))</f>
        <v>-</v>
      </c>
      <c r="D53" s="76" t="str">
        <f>IF(ТДИД!D60="","-",VLOOKUP(ТДИД!D60,KODOVE_ISAK!$A$47:$B$49,2))</f>
        <v>-</v>
      </c>
      <c r="E53" s="76" t="str">
        <f>IF(ТДИД!E60="","-",SUBSTITUTE(ТДИД!E60,";",","))</f>
        <v>-</v>
      </c>
      <c r="F53" s="76" t="str">
        <f>IF(ТДИД!F60="","-",SUBSTITUTE(ТДИД!F60,";",","))</f>
        <v>-</v>
      </c>
      <c r="G53" s="76" t="str">
        <f>IF(ТДИД!G60="","-",VLOOKUP(ТДИД!G60,KODOVE_ISAK!$A$53:$B$71,2,))</f>
        <v>-</v>
      </c>
      <c r="H53" s="76" t="str">
        <f>IF(ТДИД!H60="","-",SUBSTITUTE(ТДИД!H60,";",","))</f>
        <v>-</v>
      </c>
      <c r="I53" s="76" t="str">
        <f>IF(ТДИД!I60="","-",SUBSTITUTE(ТДИД!I60,";",","))</f>
        <v>-</v>
      </c>
      <c r="J53" s="76" t="str">
        <f>IF(ТДИД!J60="","-",SUBSTITUTE(ТДИД!J60,";",","))</f>
        <v>-</v>
      </c>
      <c r="K53" s="76" t="str">
        <f>IF(ТДИД!K59="","-",ТДИД!K59*100)</f>
        <v>-</v>
      </c>
      <c r="L53" s="76" t="str">
        <f>IF(ТДИД!L60="","-",SUBSTITUTE(ТДИД!L60,";",","))</f>
        <v>-</v>
      </c>
      <c r="M53" s="77" t="str">
        <f>IF(ТДИД!M60="X","X","-")</f>
        <v>-</v>
      </c>
      <c r="N53" s="77" t="str">
        <f>IF(ТДИД!N60="X","X","-")</f>
        <v>-</v>
      </c>
      <c r="O53" s="76" t="str">
        <f>IF(ТДИД!O60="","-",SUBSTITUTE(ТДИД!O60,";",","))</f>
        <v>-</v>
      </c>
      <c r="P53" s="76" t="str">
        <f>IF(ТДИД!P60="","-",SUBSTITUTE(ТДИД!P60,";",","))</f>
        <v>-</v>
      </c>
    </row>
    <row r="54" spans="1:16" x14ac:dyDescent="0.25">
      <c r="A54" t="s">
        <v>204</v>
      </c>
      <c r="B54" s="76" t="str">
        <f>IF(ТДИД!B62="","-",SUBSTITUTE(ТДИД!B62,";",","))</f>
        <v>-</v>
      </c>
      <c r="C54" s="76" t="str">
        <f>IF(ТДИД!C62="","-",VLOOKUP(ТДИД!C62,KODOVE_ISAK!$A$2:$B$3,2))</f>
        <v>-</v>
      </c>
      <c r="D54" s="76" t="str">
        <f>IF(ТДИД!D62="","-",VLOOKUP(ТДИД!D62,KODOVE_ISAK!$A$47:$B$49,2))</f>
        <v>-</v>
      </c>
      <c r="E54" s="76" t="str">
        <f>IF(ТДИД!F62="","-",SUBSTITUTE(ТДИД!F62,";",","))</f>
        <v>-</v>
      </c>
      <c r="F54" s="76" t="str">
        <f>IF(ТДИД!G62="","-",VLOOKUP(ТДИД!G62,KODOVE_ISAK!$A$53:$B$71,2,))</f>
        <v>-</v>
      </c>
      <c r="G54" s="76" t="str">
        <f>IF(ТДИД!H62="","-",SUBSTITUTE(ТДИД!H62,";",","))</f>
        <v>-</v>
      </c>
      <c r="H54" s="76" t="str">
        <f>IF(ТДИД!I62="","-",SUBSTITUTE(ТДИД!I62,";",","))</f>
        <v>-</v>
      </c>
      <c r="I54" s="76" t="str">
        <f>IF(ТДИД!J62="","-",SUBSTITUTE(ТДИД!J62,";",","))</f>
        <v>-</v>
      </c>
      <c r="J54" s="76" t="str">
        <f>IF(ТДИД!K62="","-",ТДИД!K62*100)</f>
        <v>-</v>
      </c>
      <c r="K54" s="76" t="str">
        <f>IF(ТДИД!L62="","-",SUBSTITUTE(ТДИД!L62,";",","))</f>
        <v>-</v>
      </c>
      <c r="L54" s="77" t="str">
        <f>IF(ТДИД!M62="X","X","-")</f>
        <v>-</v>
      </c>
      <c r="M54" s="77" t="str">
        <f>IF(ТДИД!N62="X","X","-")</f>
        <v>-</v>
      </c>
      <c r="N54" s="76" t="str">
        <f>IF(ТДИД!O62="","-",SUBSTITUTE(ТДИД!O62,";",","))</f>
        <v>-</v>
      </c>
      <c r="O54" s="76" t="str">
        <f>IF(ТДИД!P62="","-",SUBSTITUTE(ТДИД!P62,";",","))</f>
        <v>-</v>
      </c>
    </row>
    <row r="55" spans="1:16" x14ac:dyDescent="0.25">
      <c r="A55" t="s">
        <v>204</v>
      </c>
      <c r="B55" s="76" t="str">
        <f>IF(ТДИД!B63="","-",SUBSTITUTE(ТДИД!B63,";",","))</f>
        <v>-</v>
      </c>
      <c r="C55" s="76" t="str">
        <f>IF(ТДИД!C63="","-",VLOOKUP(ТДИД!C63,KODOVE_ISAK!$A$2:$B$3,2))</f>
        <v>-</v>
      </c>
      <c r="D55" s="76" t="str">
        <f>IF(ТДИД!D63="","-",VLOOKUP(ТДИД!D63,KODOVE_ISAK!$A$47:$B$49,2))</f>
        <v>-</v>
      </c>
      <c r="E55" s="76" t="str">
        <f>IF(ТДИД!F63="","-",SUBSTITUTE(ТДИД!F63,";",","))</f>
        <v>-</v>
      </c>
      <c r="F55" s="76" t="str">
        <f>IF(ТДИД!G63="","-",VLOOKUP(ТДИД!G63,KODOVE_ISAK!$A$53:$B$71,2,))</f>
        <v>-</v>
      </c>
      <c r="G55" s="76" t="str">
        <f>IF(ТДИД!H63="","-",SUBSTITUTE(ТДИД!H63,";",","))</f>
        <v>-</v>
      </c>
      <c r="H55" s="76" t="str">
        <f>IF(ТДИД!I63="","-",SUBSTITUTE(ТДИД!I63,";",","))</f>
        <v>-</v>
      </c>
      <c r="I55" s="76" t="str">
        <f>IF(ТДИД!J63="","-",SUBSTITUTE(ТДИД!J63,";",","))</f>
        <v>-</v>
      </c>
      <c r="J55" s="76" t="str">
        <f>IF(ТДИД!K63="","-",ТДИД!K63*100)</f>
        <v>-</v>
      </c>
      <c r="K55" s="76" t="str">
        <f>IF(ТДИД!L63="","-",SUBSTITUTE(ТДИД!L63,";",","))</f>
        <v>-</v>
      </c>
      <c r="L55" s="77" t="str">
        <f>IF(ТДИД!M63="X","X","-")</f>
        <v>-</v>
      </c>
      <c r="M55" s="77" t="str">
        <f>IF(ТДИД!N63="X","X","-")</f>
        <v>-</v>
      </c>
      <c r="N55" s="76" t="str">
        <f>IF(ТДИД!O63="","-",SUBSTITUTE(ТДИД!O63,";",","))</f>
        <v>-</v>
      </c>
      <c r="O55" s="76" t="str">
        <f>IF(ТДИД!P63="","-",SUBSTITUTE(ТДИД!P63,";",","))</f>
        <v>-</v>
      </c>
    </row>
    <row r="56" spans="1:16" x14ac:dyDescent="0.25">
      <c r="A56" t="s">
        <v>204</v>
      </c>
      <c r="B56" s="76" t="str">
        <f>IF(ТДИД!B64="","-",SUBSTITUTE(ТДИД!B64,";",","))</f>
        <v>-</v>
      </c>
      <c r="C56" s="76" t="str">
        <f>IF(ТДИД!C64="","-",VLOOKUP(ТДИД!C64,KODOVE_ISAK!$A$2:$B$3,2))</f>
        <v>-</v>
      </c>
      <c r="D56" s="76" t="str">
        <f>IF(ТДИД!D64="","-",VLOOKUP(ТДИД!D64,KODOVE_ISAK!$A$47:$B$49,2))</f>
        <v>-</v>
      </c>
      <c r="E56" s="76" t="str">
        <f>IF(ТДИД!F64="","-",SUBSTITUTE(ТДИД!F64,";",","))</f>
        <v>-</v>
      </c>
      <c r="F56" s="76" t="str">
        <f>IF(ТДИД!G64="","-",VLOOKUP(ТДИД!G64,KODOVE_ISAK!$A$53:$B$71,2,))</f>
        <v>-</v>
      </c>
      <c r="G56" s="76" t="str">
        <f>IF(ТДИД!H64="","-",SUBSTITUTE(ТДИД!H64,";",","))</f>
        <v>-</v>
      </c>
      <c r="H56" s="76" t="str">
        <f>IF(ТДИД!I64="","-",SUBSTITUTE(ТДИД!I64,";",","))</f>
        <v>-</v>
      </c>
      <c r="I56" s="76" t="str">
        <f>IF(ТДИД!J64="","-",SUBSTITUTE(ТДИД!J64,";",","))</f>
        <v>-</v>
      </c>
      <c r="J56" s="76" t="str">
        <f>IF(ТДИД!K64="","-",ТДИД!K64*100)</f>
        <v>-</v>
      </c>
      <c r="K56" s="76" t="str">
        <f>IF(ТДИД!L64="","-",SUBSTITUTE(ТДИД!L64,";",","))</f>
        <v>-</v>
      </c>
      <c r="L56" s="77" t="str">
        <f>IF(ТДИД!M64="X","X","-")</f>
        <v>-</v>
      </c>
      <c r="M56" s="77" t="str">
        <f>IF(ТДИД!N64="X","X","-")</f>
        <v>-</v>
      </c>
      <c r="N56" s="76" t="str">
        <f>IF(ТДИД!O64="","-",SUBSTITUTE(ТДИД!O64,";",","))</f>
        <v>-</v>
      </c>
      <c r="O56" s="76" t="str">
        <f>IF(ТДИД!P64="","-",SUBSTITUTE(ТДИД!P64,";",","))</f>
        <v>-</v>
      </c>
    </row>
    <row r="57" spans="1:16" x14ac:dyDescent="0.25">
      <c r="A57" t="s">
        <v>204</v>
      </c>
      <c r="B57" s="76" t="str">
        <f>IF(ТДИД!B65="","-",SUBSTITUTE(ТДИД!B65,";",","))</f>
        <v>-</v>
      </c>
      <c r="C57" s="76" t="str">
        <f>IF(ТДИД!C65="","-",VLOOKUP(ТДИД!C65,KODOVE_ISAK!$A$2:$B$3,2))</f>
        <v>-</v>
      </c>
      <c r="D57" s="76" t="str">
        <f>IF(ТДИД!D65="","-",VLOOKUP(ТДИД!D65,KODOVE_ISAK!$A$47:$B$49,2))</f>
        <v>-</v>
      </c>
      <c r="E57" s="76" t="str">
        <f>IF(ТДИД!F65="","-",SUBSTITUTE(ТДИД!F65,";",","))</f>
        <v>-</v>
      </c>
      <c r="F57" s="76" t="str">
        <f>IF(ТДИД!G65="","-",VLOOKUP(ТДИД!G65,KODOVE_ISAK!$A$53:$B$71,2,))</f>
        <v>-</v>
      </c>
      <c r="G57" s="76" t="str">
        <f>IF(ТДИД!H65="","-",SUBSTITUTE(ТДИД!H65,";",","))</f>
        <v>-</v>
      </c>
      <c r="H57" s="76" t="str">
        <f>IF(ТДИД!I65="","-",SUBSTITUTE(ТДИД!I65,";",","))</f>
        <v>-</v>
      </c>
      <c r="I57" s="76" t="str">
        <f>IF(ТДИД!J65="","-",SUBSTITUTE(ТДИД!J65,";",","))</f>
        <v>-</v>
      </c>
      <c r="J57" s="76" t="str">
        <f>IF(ТДИД!K65="","-",ТДИД!K65*100)</f>
        <v>-</v>
      </c>
      <c r="K57" s="76" t="str">
        <f>IF(ТДИД!L65="","-",SUBSTITUTE(ТДИД!L65,";",","))</f>
        <v>-</v>
      </c>
      <c r="L57" s="77" t="str">
        <f>IF(ТДИД!M65="X","X","-")</f>
        <v>-</v>
      </c>
      <c r="M57" s="77" t="str">
        <f>IF(ТДИД!N65="X","X","-")</f>
        <v>-</v>
      </c>
      <c r="N57" s="76" t="str">
        <f>IF(ТДИД!O65="","-",SUBSTITUTE(ТДИД!O65,";",","))</f>
        <v>-</v>
      </c>
      <c r="O57" s="76" t="str">
        <f>IF(ТДИД!P65="","-",SUBSTITUTE(ТДИД!P65,";",","))</f>
        <v>-</v>
      </c>
    </row>
    <row r="58" spans="1:16" x14ac:dyDescent="0.25">
      <c r="A58" t="s">
        <v>204</v>
      </c>
      <c r="B58" s="76" t="str">
        <f>IF(ТДИД!B66="","-",SUBSTITUTE(ТДИД!B66,";",","))</f>
        <v>-</v>
      </c>
      <c r="C58" s="76" t="str">
        <f>IF(ТДИД!C66="","-",VLOOKUP(ТДИД!C66,KODOVE_ISAK!$A$2:$B$3,2))</f>
        <v>-</v>
      </c>
      <c r="D58" s="76" t="str">
        <f>IF(ТДИД!D66="","-",VLOOKUP(ТДИД!D66,KODOVE_ISAK!$A$47:$B$49,2))</f>
        <v>-</v>
      </c>
      <c r="E58" s="76" t="str">
        <f>IF(ТДИД!F66="","-",SUBSTITUTE(ТДИД!F66,";",","))</f>
        <v>-</v>
      </c>
      <c r="F58" s="76" t="str">
        <f>IF(ТДИД!G66="","-",VLOOKUP(ТДИД!G66,KODOVE_ISAK!$A$53:$B$71,2,))</f>
        <v>-</v>
      </c>
      <c r="G58" s="76" t="str">
        <f>IF(ТДИД!H66="","-",SUBSTITUTE(ТДИД!H66,";",","))</f>
        <v>-</v>
      </c>
      <c r="H58" s="76" t="str">
        <f>IF(ТДИД!I66="","-",SUBSTITUTE(ТДИД!I66,";",","))</f>
        <v>-</v>
      </c>
      <c r="I58" s="76" t="str">
        <f>IF(ТДИД!J66="","-",SUBSTITUTE(ТДИД!J66,";",","))</f>
        <v>-</v>
      </c>
      <c r="J58" s="76" t="str">
        <f>IF(ТДИД!K66="","-",ТДИД!K66*100)</f>
        <v>-</v>
      </c>
      <c r="K58" s="76" t="str">
        <f>IF(ТДИД!L66="","-",SUBSTITUTE(ТДИД!L66,";",","))</f>
        <v>-</v>
      </c>
      <c r="L58" s="77" t="str">
        <f>IF(ТДИД!M66="X","X","-")</f>
        <v>-</v>
      </c>
      <c r="M58" s="77" t="str">
        <f>IF(ТДИД!N66="X","X","-")</f>
        <v>-</v>
      </c>
      <c r="N58" s="76" t="str">
        <f>IF(ТДИД!O66="","-",SUBSTITUTE(ТДИД!O66,";",","))</f>
        <v>-</v>
      </c>
      <c r="O58" s="76" t="str">
        <f>IF(ТДИД!P66="","-",SUBSTITUTE(ТДИД!P66,";",","))</f>
        <v>-</v>
      </c>
    </row>
    <row r="59" spans="1:16" x14ac:dyDescent="0.25">
      <c r="A59" t="s">
        <v>204</v>
      </c>
      <c r="B59" s="76" t="str">
        <f>IF(ТДИД!B67="","-",SUBSTITUTE(ТДИД!B67,";",","))</f>
        <v>-</v>
      </c>
      <c r="C59" s="76" t="str">
        <f>IF(ТДИД!C67="","-",VLOOKUP(ТДИД!C67,KODOVE_ISAK!$A$2:$B$3,2))</f>
        <v>-</v>
      </c>
      <c r="D59" s="76" t="str">
        <f>IF(ТДИД!D67="","-",VLOOKUP(ТДИД!D67,KODOVE_ISAK!$A$47:$B$49,2))</f>
        <v>-</v>
      </c>
      <c r="E59" s="76" t="str">
        <f>IF(ТДИД!F67="","-",SUBSTITUTE(ТДИД!F67,";",","))</f>
        <v>-</v>
      </c>
      <c r="F59" s="76" t="str">
        <f>IF(ТДИД!G67="","-",VLOOKUP(ТДИД!G67,KODOVE_ISAK!$A$53:$B$71,2,))</f>
        <v>-</v>
      </c>
      <c r="G59" s="76" t="str">
        <f>IF(ТДИД!H67="","-",SUBSTITUTE(ТДИД!H67,";",","))</f>
        <v>-</v>
      </c>
      <c r="H59" s="76" t="str">
        <f>IF(ТДИД!I67="","-",SUBSTITUTE(ТДИД!I67,";",","))</f>
        <v>-</v>
      </c>
      <c r="I59" s="76" t="str">
        <f>IF(ТДИД!J67="","-",SUBSTITUTE(ТДИД!J67,";",","))</f>
        <v>-</v>
      </c>
      <c r="J59" s="76" t="str">
        <f>IF(ТДИД!K67="","-",ТДИД!K67*100)</f>
        <v>-</v>
      </c>
      <c r="K59" s="76" t="str">
        <f>IF(ТДИД!L67="","-",SUBSTITUTE(ТДИД!L67,";",","))</f>
        <v>-</v>
      </c>
      <c r="L59" s="77" t="str">
        <f>IF(ТДИД!M67="X","X","-")</f>
        <v>-</v>
      </c>
      <c r="M59" s="77" t="str">
        <f>IF(ТДИД!N67="X","X","-")</f>
        <v>-</v>
      </c>
      <c r="N59" s="76" t="str">
        <f>IF(ТДИД!O67="","-",SUBSTITUTE(ТДИД!O67,";",","))</f>
        <v>-</v>
      </c>
      <c r="O59" s="76" t="str">
        <f>IF(ТДИД!P67="","-",SUBSTITUTE(ТДИД!P67,";",","))</f>
        <v>-</v>
      </c>
    </row>
    <row r="60" spans="1:16" x14ac:dyDescent="0.25">
      <c r="A60" t="s">
        <v>204</v>
      </c>
      <c r="B60" s="76" t="str">
        <f>IF(ТДИД!B68="","-",SUBSTITUTE(ТДИД!B68,";",","))</f>
        <v>-</v>
      </c>
      <c r="C60" s="76" t="str">
        <f>IF(ТДИД!C68="","-",VLOOKUP(ТДИД!C68,KODOVE_ISAK!$A$2:$B$3,2))</f>
        <v>-</v>
      </c>
      <c r="D60" s="76" t="str">
        <f>IF(ТДИД!D68="","-",VLOOKUP(ТДИД!D68,KODOVE_ISAK!$A$47:$B$49,2))</f>
        <v>-</v>
      </c>
      <c r="E60" s="76" t="str">
        <f>IF(ТДИД!F68="","-",SUBSTITUTE(ТДИД!F68,";",","))</f>
        <v>-</v>
      </c>
      <c r="F60" s="76" t="str">
        <f>IF(ТДИД!G68="","-",VLOOKUP(ТДИД!G68,KODOVE_ISAK!$A$53:$B$71,2,))</f>
        <v>-</v>
      </c>
      <c r="G60" s="76" t="str">
        <f>IF(ТДИД!H68="","-",SUBSTITUTE(ТДИД!H68,";",","))</f>
        <v>-</v>
      </c>
      <c r="H60" s="76" t="str">
        <f>IF(ТДИД!I68="","-",SUBSTITUTE(ТДИД!I68,";",","))</f>
        <v>-</v>
      </c>
      <c r="I60" s="76" t="str">
        <f>IF(ТДИД!J68="","-",SUBSTITUTE(ТДИД!J68,";",","))</f>
        <v>-</v>
      </c>
      <c r="J60" s="76" t="str">
        <f>IF(ТДИД!K68="","-",ТДИД!K68*100)</f>
        <v>-</v>
      </c>
      <c r="K60" s="76" t="str">
        <f>IF(ТДИД!L68="","-",SUBSTITUTE(ТДИД!L68,";",","))</f>
        <v>-</v>
      </c>
      <c r="L60" s="77" t="str">
        <f>IF(ТДИД!M68="X","X","-")</f>
        <v>-</v>
      </c>
      <c r="M60" s="77" t="str">
        <f>IF(ТДИД!N68="X","X","-")</f>
        <v>-</v>
      </c>
      <c r="N60" s="76" t="str">
        <f>IF(ТДИД!O68="","-",SUBSTITUTE(ТДИД!O68,";",","))</f>
        <v>-</v>
      </c>
      <c r="O60" s="76" t="str">
        <f>IF(ТДИД!P68="","-",SUBSTITUTE(ТДИД!P68,";",","))</f>
        <v>-</v>
      </c>
    </row>
    <row r="61" spans="1:16" x14ac:dyDescent="0.25">
      <c r="A61" t="s">
        <v>204</v>
      </c>
      <c r="B61" s="76" t="str">
        <f>IF(ТДИД!B69="","-",SUBSTITUTE(ТДИД!B69,";",","))</f>
        <v>-</v>
      </c>
      <c r="C61" s="76" t="str">
        <f>IF(ТДИД!C69="","-",VLOOKUP(ТДИД!C69,KODOVE_ISAK!$A$2:$B$3,2))</f>
        <v>-</v>
      </c>
      <c r="D61" s="76" t="str">
        <f>IF(ТДИД!D69="","-",VLOOKUP(ТДИД!D69,KODOVE_ISAK!$A$47:$B$49,2))</f>
        <v>-</v>
      </c>
      <c r="E61" s="76" t="str">
        <f>IF(ТДИД!F69="","-",SUBSTITUTE(ТДИД!F69,";",","))</f>
        <v>-</v>
      </c>
      <c r="F61" s="76" t="str">
        <f>IF(ТДИД!G69="","-",VLOOKUP(ТДИД!G69,KODOVE_ISAK!$A$53:$B$71,2,))</f>
        <v>-</v>
      </c>
      <c r="G61" s="76" t="str">
        <f>IF(ТДИД!H69="","-",SUBSTITUTE(ТДИД!H69,";",","))</f>
        <v>-</v>
      </c>
      <c r="H61" s="76" t="str">
        <f>IF(ТДИД!I69="","-",SUBSTITUTE(ТДИД!I69,";",","))</f>
        <v>-</v>
      </c>
      <c r="I61" s="76" t="str">
        <f>IF(ТДИД!J69="","-",SUBSTITUTE(ТДИД!J69,";",","))</f>
        <v>-</v>
      </c>
      <c r="J61" s="76" t="str">
        <f>IF(ТДИД!K69="","-",ТДИД!K69*100)</f>
        <v>-</v>
      </c>
      <c r="K61" s="76" t="str">
        <f>IF(ТДИД!L69="","-",SUBSTITUTE(ТДИД!L69,";",","))</f>
        <v>-</v>
      </c>
      <c r="L61" s="77" t="str">
        <f>IF(ТДИД!M69="X","X","-")</f>
        <v>-</v>
      </c>
      <c r="M61" s="77" t="str">
        <f>IF(ТДИД!N69="X","X","-")</f>
        <v>-</v>
      </c>
      <c r="N61" s="76" t="str">
        <f>IF(ТДИД!O69="","-",SUBSTITUTE(ТДИД!O69,";",","))</f>
        <v>-</v>
      </c>
      <c r="O61" s="76" t="str">
        <f>IF(ТДИД!P69="","-",SUBSTITUTE(ТДИД!P69,";",","))</f>
        <v>-</v>
      </c>
    </row>
    <row r="62" spans="1:16" x14ac:dyDescent="0.25">
      <c r="A62" t="s">
        <v>204</v>
      </c>
      <c r="B62" s="76" t="str">
        <f>IF(ТДИД!B70="","-",SUBSTITUTE(ТДИД!B70,";",","))</f>
        <v>-</v>
      </c>
      <c r="C62" s="76" t="str">
        <f>IF(ТДИД!C70="","-",VLOOKUP(ТДИД!C70,KODOVE_ISAK!$A$2:$B$3,2))</f>
        <v>-</v>
      </c>
      <c r="D62" s="76" t="str">
        <f>IF(ТДИД!D70="","-",VLOOKUP(ТДИД!D70,KODOVE_ISAK!$A$47:$B$49,2))</f>
        <v>-</v>
      </c>
      <c r="E62" s="76" t="str">
        <f>IF(ТДИД!F70="","-",SUBSTITUTE(ТДИД!F70,";",","))</f>
        <v>-</v>
      </c>
      <c r="F62" s="76" t="str">
        <f>IF(ТДИД!G70="","-",VLOOKUP(ТДИД!G70,KODOVE_ISAK!$A$53:$B$71,2,))</f>
        <v>-</v>
      </c>
      <c r="G62" s="76" t="str">
        <f>IF(ТДИД!H70="","-",SUBSTITUTE(ТДИД!H70,";",","))</f>
        <v>-</v>
      </c>
      <c r="H62" s="76" t="str">
        <f>IF(ТДИД!I70="","-",SUBSTITUTE(ТДИД!I70,";",","))</f>
        <v>-</v>
      </c>
      <c r="I62" s="76" t="str">
        <f>IF(ТДИД!J70="","-",SUBSTITUTE(ТДИД!J70,";",","))</f>
        <v>-</v>
      </c>
      <c r="J62" s="76" t="str">
        <f>IF(ТДИД!K70="","-",ТДИД!K70*100)</f>
        <v>-</v>
      </c>
      <c r="K62" s="76" t="str">
        <f>IF(ТДИД!L70="","-",SUBSTITUTE(ТДИД!L70,";",","))</f>
        <v>-</v>
      </c>
      <c r="L62" s="77" t="str">
        <f>IF(ТДИД!M70="X","X","-")</f>
        <v>-</v>
      </c>
      <c r="M62" s="77" t="str">
        <f>IF(ТДИД!N70="X","X","-")</f>
        <v>-</v>
      </c>
      <c r="N62" s="76" t="str">
        <f>IF(ТДИД!O70="","-",SUBSTITUTE(ТДИД!O70,";",","))</f>
        <v>-</v>
      </c>
      <c r="O62" s="76" t="str">
        <f>IF(ТДИД!P70="","-",SUBSTITUTE(ТДИД!P70,";",","))</f>
        <v>-</v>
      </c>
    </row>
    <row r="63" spans="1:16" x14ac:dyDescent="0.25">
      <c r="A63" t="s">
        <v>204</v>
      </c>
      <c r="B63" s="76" t="str">
        <f>IF(ТДИД!B71="","-",SUBSTITUTE(ТДИД!B71,";",","))</f>
        <v>-</v>
      </c>
      <c r="C63" s="76" t="str">
        <f>IF(ТДИД!C71="","-",VLOOKUP(ТДИД!C71,KODOVE_ISAK!$A$2:$B$3,2))</f>
        <v>-</v>
      </c>
      <c r="D63" s="76" t="str">
        <f>IF(ТДИД!D71="","-",VLOOKUP(ТДИД!D71,KODOVE_ISAK!$A$47:$B$49,2))</f>
        <v>-</v>
      </c>
      <c r="E63" s="76" t="str">
        <f>IF(ТДИД!F71="","-",SUBSTITUTE(ТДИД!F71,";",","))</f>
        <v>-</v>
      </c>
      <c r="F63" s="76" t="str">
        <f>IF(ТДИД!G71="","-",VLOOKUP(ТДИД!G71,KODOVE_ISAK!$A$53:$B$71,2,))</f>
        <v>-</v>
      </c>
      <c r="G63" s="76" t="str">
        <f>IF(ТДИД!H71="","-",SUBSTITUTE(ТДИД!H71,";",","))</f>
        <v>-</v>
      </c>
      <c r="H63" s="76" t="str">
        <f>IF(ТДИД!I71="","-",SUBSTITUTE(ТДИД!I71,";",","))</f>
        <v>-</v>
      </c>
      <c r="I63" s="76" t="str">
        <f>IF(ТДИД!J71="","-",SUBSTITUTE(ТДИД!J71,";",","))</f>
        <v>-</v>
      </c>
      <c r="J63" s="76" t="str">
        <f>IF(ТДИД!K71="","-",ТДИД!K71*100)</f>
        <v>-</v>
      </c>
      <c r="K63" s="76" t="str">
        <f>IF(ТДИД!L71="","-",SUBSTITUTE(ТДИД!L71,";",","))</f>
        <v>-</v>
      </c>
      <c r="L63" s="77" t="str">
        <f>IF(ТДИД!M71="X","X","-")</f>
        <v>-</v>
      </c>
      <c r="M63" s="77" t="str">
        <f>IF(ТДИД!N71="X","X","-")</f>
        <v>-</v>
      </c>
      <c r="N63" s="76" t="str">
        <f>IF(ТДИД!O71="","-",SUBSTITUTE(ТДИД!O71,";",","))</f>
        <v>-</v>
      </c>
      <c r="O63" s="76" t="str">
        <f>IF(ТДИД!P71="","-",SUBSTITUTE(ТДИД!P71,";",","))</f>
        <v>-</v>
      </c>
    </row>
    <row r="64" spans="1:16" x14ac:dyDescent="0.25">
      <c r="A64" t="s">
        <v>204</v>
      </c>
      <c r="B64" s="76" t="str">
        <f>IF(ТДИД!B72="","-",SUBSTITUTE(ТДИД!B72,";",","))</f>
        <v>-</v>
      </c>
      <c r="C64" s="76" t="str">
        <f>IF(ТДИД!C72="","-",VLOOKUP(ТДИД!C72,KODOVE_ISAK!$A$2:$B$3,2))</f>
        <v>-</v>
      </c>
      <c r="D64" s="76" t="str">
        <f>IF(ТДИД!D72="","-",VLOOKUP(ТДИД!D72,KODOVE_ISAK!$A$47:$B$49,2))</f>
        <v>-</v>
      </c>
      <c r="E64" s="76" t="str">
        <f>IF(ТДИД!F72="","-",SUBSTITUTE(ТДИД!F72,";",","))</f>
        <v>-</v>
      </c>
      <c r="F64" s="76" t="str">
        <f>IF(ТДИД!G72="","-",VLOOKUP(ТДИД!G72,KODOVE_ISAK!$A$53:$B$71,2,))</f>
        <v>-</v>
      </c>
      <c r="G64" s="76" t="str">
        <f>IF(ТДИД!H72="","-",SUBSTITUTE(ТДИД!H72,";",","))</f>
        <v>-</v>
      </c>
      <c r="H64" s="76" t="str">
        <f>IF(ТДИД!I72="","-",SUBSTITUTE(ТДИД!I72,";",","))</f>
        <v>-</v>
      </c>
      <c r="I64" s="76" t="str">
        <f>IF(ТДИД!J72="","-",SUBSTITUTE(ТДИД!J72,";",","))</f>
        <v>-</v>
      </c>
      <c r="J64" s="76" t="str">
        <f>IF(ТДИД!K72="","-",ТДИД!K72*100)</f>
        <v>-</v>
      </c>
      <c r="K64" s="76" t="str">
        <f>IF(ТДИД!L72="","-",SUBSTITUTE(ТДИД!L72,";",","))</f>
        <v>-</v>
      </c>
      <c r="L64" s="77" t="str">
        <f>IF(ТДИД!M72="X","X","-")</f>
        <v>-</v>
      </c>
      <c r="M64" s="77" t="str">
        <f>IF(ТДИД!N72="X","X","-")</f>
        <v>-</v>
      </c>
      <c r="N64" s="76" t="str">
        <f>IF(ТДИД!O72="","-",SUBSTITUTE(ТДИД!O72,";",","))</f>
        <v>-</v>
      </c>
      <c r="O64" s="76" t="str">
        <f>IF(ТДИД!P72="","-",SUBSTITUTE(ТДИД!P72,";",","))</f>
        <v>-</v>
      </c>
    </row>
    <row r="65" spans="1:15" x14ac:dyDescent="0.25">
      <c r="A65" t="s">
        <v>204</v>
      </c>
      <c r="B65" s="76" t="str">
        <f>IF(ТДИД!B73="","-",SUBSTITUTE(ТДИД!B73,";",","))</f>
        <v>-</v>
      </c>
      <c r="C65" s="76" t="str">
        <f>IF(ТДИД!C73="","-",VLOOKUP(ТДИД!C73,KODOVE_ISAK!$A$2:$B$3,2))</f>
        <v>-</v>
      </c>
      <c r="D65" s="76" t="str">
        <f>IF(ТДИД!D73="","-",VLOOKUP(ТДИД!D73,KODOVE_ISAK!$A$47:$B$49,2))</f>
        <v>-</v>
      </c>
      <c r="E65" s="76" t="str">
        <f>IF(ТДИД!F73="","-",SUBSTITUTE(ТДИД!F73,";",","))</f>
        <v>-</v>
      </c>
      <c r="F65" s="76" t="str">
        <f>IF(ТДИД!G73="","-",VLOOKUP(ТДИД!G73,KODOVE_ISAK!$A$53:$B$71,2,))</f>
        <v>-</v>
      </c>
      <c r="G65" s="76" t="str">
        <f>IF(ТДИД!H73="","-",SUBSTITUTE(ТДИД!H73,";",","))</f>
        <v>-</v>
      </c>
      <c r="H65" s="76" t="str">
        <f>IF(ТДИД!I73="","-",SUBSTITUTE(ТДИД!I73,";",","))</f>
        <v>-</v>
      </c>
      <c r="I65" s="76" t="str">
        <f>IF(ТДИД!J73="","-",SUBSTITUTE(ТДИД!J73,";",","))</f>
        <v>-</v>
      </c>
      <c r="J65" s="76" t="str">
        <f>IF(ТДИД!K73="","-",ТДИД!K73*100)</f>
        <v>-</v>
      </c>
      <c r="K65" s="76" t="str">
        <f>IF(ТДИД!L73="","-",SUBSTITUTE(ТДИД!L73,";",","))</f>
        <v>-</v>
      </c>
      <c r="L65" s="77" t="str">
        <f>IF(ТДИД!M73="X","X","-")</f>
        <v>-</v>
      </c>
      <c r="M65" s="77" t="str">
        <f>IF(ТДИД!N73="X","X","-")</f>
        <v>-</v>
      </c>
      <c r="N65" s="76" t="str">
        <f>IF(ТДИД!O73="","-",SUBSTITUTE(ТДИД!O73,";",","))</f>
        <v>-</v>
      </c>
      <c r="O65" s="76" t="str">
        <f>IF(ТДИД!P73="","-",SUBSTITUTE(ТДИД!P73,";",","))</f>
        <v>-</v>
      </c>
    </row>
    <row r="66" spans="1:15" x14ac:dyDescent="0.25">
      <c r="A66" t="s">
        <v>204</v>
      </c>
      <c r="B66" s="76" t="str">
        <f>IF(ТДИД!B74="","-",SUBSTITUTE(ТДИД!B74,";",","))</f>
        <v>-</v>
      </c>
      <c r="C66" s="76" t="str">
        <f>IF(ТДИД!C74="","-",VLOOKUP(ТДИД!C74,KODOVE_ISAK!$A$2:$B$3,2))</f>
        <v>-</v>
      </c>
      <c r="D66" s="76" t="str">
        <f>IF(ТДИД!D74="","-",VLOOKUP(ТДИД!D74,KODOVE_ISAK!$A$47:$B$49,2))</f>
        <v>-</v>
      </c>
      <c r="E66" s="76" t="str">
        <f>IF(ТДИД!F74="","-",SUBSTITUTE(ТДИД!F74,";",","))</f>
        <v>-</v>
      </c>
      <c r="F66" s="76" t="str">
        <f>IF(ТДИД!G74="","-",VLOOKUP(ТДИД!G74,KODOVE_ISAK!$A$53:$B$71,2,))</f>
        <v>-</v>
      </c>
      <c r="G66" s="76" t="str">
        <f>IF(ТДИД!H74="","-",SUBSTITUTE(ТДИД!H74,";",","))</f>
        <v>-</v>
      </c>
      <c r="H66" s="76" t="str">
        <f>IF(ТДИД!I74="","-",SUBSTITUTE(ТДИД!I74,";",","))</f>
        <v>-</v>
      </c>
      <c r="I66" s="76" t="str">
        <f>IF(ТДИД!J74="","-",SUBSTITUTE(ТДИД!J74,";",","))</f>
        <v>-</v>
      </c>
      <c r="J66" s="76" t="str">
        <f>IF(ТДИД!K74="","-",ТДИД!K74*100)</f>
        <v>-</v>
      </c>
      <c r="K66" s="76" t="str">
        <f>IF(ТДИД!L74="","-",SUBSTITUTE(ТДИД!L74,";",","))</f>
        <v>-</v>
      </c>
      <c r="L66" s="77" t="str">
        <f>IF(ТДИД!M74="X","X","-")</f>
        <v>-</v>
      </c>
      <c r="M66" s="77" t="str">
        <f>IF(ТДИД!N74="X","X","-")</f>
        <v>-</v>
      </c>
      <c r="N66" s="76" t="str">
        <f>IF(ТДИД!O74="","-",SUBSTITUTE(ТДИД!O74,";",","))</f>
        <v>-</v>
      </c>
      <c r="O66" s="76" t="str">
        <f>IF(ТДИД!P74="","-",SUBSTITUTE(ТДИД!P74,";",","))</f>
        <v>-</v>
      </c>
    </row>
    <row r="67" spans="1:15" x14ac:dyDescent="0.25">
      <c r="A67" t="s">
        <v>204</v>
      </c>
      <c r="B67" s="76" t="str">
        <f>IF(ТДИД!B75="","-",SUBSTITUTE(ТДИД!B75,";",","))</f>
        <v>-</v>
      </c>
      <c r="C67" s="76" t="str">
        <f>IF(ТДИД!C75="","-",VLOOKUP(ТДИД!C75,KODOVE_ISAK!$A$2:$B$3,2))</f>
        <v>-</v>
      </c>
      <c r="D67" s="76" t="str">
        <f>IF(ТДИД!D75="","-",VLOOKUP(ТДИД!D75,KODOVE_ISAK!$A$47:$B$49,2))</f>
        <v>-</v>
      </c>
      <c r="E67" s="76" t="str">
        <f>IF(ТДИД!F75="","-",SUBSTITUTE(ТДИД!F75,";",","))</f>
        <v>-</v>
      </c>
      <c r="F67" s="76" t="str">
        <f>IF(ТДИД!G75="","-",VLOOKUP(ТДИД!G75,KODOVE_ISAK!$A$53:$B$71,2,))</f>
        <v>-</v>
      </c>
      <c r="G67" s="76" t="str">
        <f>IF(ТДИД!H75="","-",SUBSTITUTE(ТДИД!H75,";",","))</f>
        <v>-</v>
      </c>
      <c r="H67" s="76" t="str">
        <f>IF(ТДИД!I75="","-",SUBSTITUTE(ТДИД!I75,";",","))</f>
        <v>-</v>
      </c>
      <c r="I67" s="76" t="str">
        <f>IF(ТДИД!J75="","-",SUBSTITUTE(ТДИД!J75,";",","))</f>
        <v>-</v>
      </c>
      <c r="J67" s="76" t="str">
        <f>IF(ТДИД!K75="","-",ТДИД!K75*100)</f>
        <v>-</v>
      </c>
      <c r="K67" s="76" t="str">
        <f>IF(ТДИД!L75="","-",SUBSTITUTE(ТДИД!L75,";",","))</f>
        <v>-</v>
      </c>
      <c r="L67" s="77" t="str">
        <f>IF(ТДИД!M75="X","X","-")</f>
        <v>-</v>
      </c>
      <c r="M67" s="77" t="str">
        <f>IF(ТДИД!N75="X","X","-")</f>
        <v>-</v>
      </c>
      <c r="N67" s="76" t="str">
        <f>IF(ТДИД!O75="","-",SUBSTITUTE(ТДИД!O75,";",","))</f>
        <v>-</v>
      </c>
      <c r="O67" s="76" t="str">
        <f>IF(ТДИД!P75="","-",SUBSTITUTE(ТДИД!P75,";",","))</f>
        <v>-</v>
      </c>
    </row>
    <row r="68" spans="1:15" x14ac:dyDescent="0.25">
      <c r="A68" t="s">
        <v>204</v>
      </c>
      <c r="B68" s="76" t="str">
        <f>IF(ТДИД!B76="","-",SUBSTITUTE(ТДИД!B76,";",","))</f>
        <v>-</v>
      </c>
      <c r="C68" s="76" t="str">
        <f>IF(ТДИД!C76="","-",VLOOKUP(ТДИД!C76,KODOVE_ISAK!$A$2:$B$3,2))</f>
        <v>-</v>
      </c>
      <c r="D68" s="76" t="str">
        <f>IF(ТДИД!D76="","-",VLOOKUP(ТДИД!D76,KODOVE_ISAK!$A$47:$B$49,2))</f>
        <v>-</v>
      </c>
      <c r="E68" s="76" t="str">
        <f>IF(ТДИД!F76="","-",SUBSTITUTE(ТДИД!F76,";",","))</f>
        <v>-</v>
      </c>
      <c r="F68" s="76" t="str">
        <f>IF(ТДИД!G76="","-",VLOOKUP(ТДИД!G76,KODOVE_ISAK!$A$53:$B$71,2,))</f>
        <v>-</v>
      </c>
      <c r="G68" s="76" t="str">
        <f>IF(ТДИД!H76="","-",SUBSTITUTE(ТДИД!H76,";",","))</f>
        <v>-</v>
      </c>
      <c r="H68" s="76" t="str">
        <f>IF(ТДИД!I76="","-",SUBSTITUTE(ТДИД!I76,";",","))</f>
        <v>-</v>
      </c>
      <c r="I68" s="76" t="str">
        <f>IF(ТДИД!J76="","-",SUBSTITUTE(ТДИД!J76,";",","))</f>
        <v>-</v>
      </c>
      <c r="J68" s="76" t="str">
        <f>IF(ТДИД!K76="","-",ТДИД!K76*100)</f>
        <v>-</v>
      </c>
      <c r="K68" s="76" t="str">
        <f>IF(ТДИД!L76="","-",SUBSTITUTE(ТДИД!L76,";",","))</f>
        <v>-</v>
      </c>
      <c r="L68" s="77" t="str">
        <f>IF(ТДИД!M76="X","X","-")</f>
        <v>-</v>
      </c>
      <c r="M68" s="77" t="str">
        <f>IF(ТДИД!N76="X","X","-")</f>
        <v>-</v>
      </c>
      <c r="N68" s="76" t="str">
        <f>IF(ТДИД!O76="","-",SUBSTITUTE(ТДИД!O76,";",","))</f>
        <v>-</v>
      </c>
      <c r="O68" s="76" t="str">
        <f>IF(ТДИД!P76="","-",SUBSTITUTE(ТДИД!P76,";",","))</f>
        <v>-</v>
      </c>
    </row>
    <row r="69" spans="1:15" x14ac:dyDescent="0.25">
      <c r="A69" t="s">
        <v>204</v>
      </c>
      <c r="B69" s="76" t="str">
        <f>IF(ТДИД!B77="","-",SUBSTITUTE(ТДИД!B77,";",","))</f>
        <v>-</v>
      </c>
      <c r="C69" s="76" t="str">
        <f>IF(ТДИД!C77="","-",VLOOKUP(ТДИД!C77,KODOVE_ISAK!$A$2:$B$3,2))</f>
        <v>-</v>
      </c>
      <c r="D69" s="76" t="str">
        <f>IF(ТДИД!D77="","-",VLOOKUP(ТДИД!D77,KODOVE_ISAK!$A$47:$B$49,2))</f>
        <v>-</v>
      </c>
      <c r="E69" s="76" t="str">
        <f>IF(ТДИД!F77="","-",SUBSTITUTE(ТДИД!F77,";",","))</f>
        <v>-</v>
      </c>
      <c r="F69" s="76" t="str">
        <f>IF(ТДИД!G77="","-",VLOOKUP(ТДИД!G77,KODOVE_ISAK!$A$53:$B$71,2,))</f>
        <v>-</v>
      </c>
      <c r="G69" s="76" t="str">
        <f>IF(ТДИД!H77="","-",SUBSTITUTE(ТДИД!H77,";",","))</f>
        <v>-</v>
      </c>
      <c r="H69" s="76" t="str">
        <f>IF(ТДИД!I77="","-",SUBSTITUTE(ТДИД!I77,";",","))</f>
        <v>-</v>
      </c>
      <c r="I69" s="76" t="str">
        <f>IF(ТДИД!J77="","-",SUBSTITUTE(ТДИД!J77,";",","))</f>
        <v>-</v>
      </c>
      <c r="J69" s="76" t="str">
        <f>IF(ТДИД!K77="","-",ТДИД!K77*100)</f>
        <v>-</v>
      </c>
      <c r="K69" s="76" t="str">
        <f>IF(ТДИД!L77="","-",SUBSTITUTE(ТДИД!L77,";",","))</f>
        <v>-</v>
      </c>
      <c r="L69" s="77" t="str">
        <f>IF(ТДИД!M77="X","X","-")</f>
        <v>-</v>
      </c>
      <c r="M69" s="77" t="str">
        <f>IF(ТДИД!N77="X","X","-")</f>
        <v>-</v>
      </c>
      <c r="N69" s="76" t="str">
        <f>IF(ТДИД!O77="","-",SUBSTITUTE(ТДИД!O77,";",","))</f>
        <v>-</v>
      </c>
      <c r="O69" s="76" t="str">
        <f>IF(ТДИД!P77="","-",SUBSTITUTE(ТДИД!P77,";",","))</f>
        <v>-</v>
      </c>
    </row>
    <row r="70" spans="1:15" x14ac:dyDescent="0.25">
      <c r="A70" t="s">
        <v>204</v>
      </c>
      <c r="B70" s="76" t="str">
        <f>IF(ТДИД!B78="","-",SUBSTITUTE(ТДИД!B78,";",","))</f>
        <v>-</v>
      </c>
      <c r="C70" s="76" t="str">
        <f>IF(ТДИД!C78="","-",VLOOKUP(ТДИД!C78,KODOVE_ISAK!$A$2:$B$3,2))</f>
        <v>-</v>
      </c>
      <c r="D70" s="76" t="str">
        <f>IF(ТДИД!D78="","-",VLOOKUP(ТДИД!D78,KODOVE_ISAK!$A$47:$B$49,2))</f>
        <v>-</v>
      </c>
      <c r="E70" s="76" t="str">
        <f>IF(ТДИД!F78="","-",SUBSTITUTE(ТДИД!F78,";",","))</f>
        <v>-</v>
      </c>
      <c r="F70" s="76" t="str">
        <f>IF(ТДИД!G78="","-",VLOOKUP(ТДИД!G78,KODOVE_ISAK!$A$53:$B$71,2,))</f>
        <v>-</v>
      </c>
      <c r="G70" s="76" t="str">
        <f>IF(ТДИД!H78="","-",SUBSTITUTE(ТДИД!H78,";",","))</f>
        <v>-</v>
      </c>
      <c r="H70" s="76" t="str">
        <f>IF(ТДИД!I78="","-",SUBSTITUTE(ТДИД!I78,";",","))</f>
        <v>-</v>
      </c>
      <c r="I70" s="76" t="str">
        <f>IF(ТДИД!J78="","-",SUBSTITUTE(ТДИД!J78,";",","))</f>
        <v>-</v>
      </c>
      <c r="J70" s="76" t="str">
        <f>IF(ТДИД!K78="","-",ТДИД!K78*100)</f>
        <v>-</v>
      </c>
      <c r="K70" s="76" t="str">
        <f>IF(ТДИД!L78="","-",SUBSTITUTE(ТДИД!L78,";",","))</f>
        <v>-</v>
      </c>
      <c r="L70" s="77" t="str">
        <f>IF(ТДИД!M78="X","X","-")</f>
        <v>-</v>
      </c>
      <c r="M70" s="77" t="str">
        <f>IF(ТДИД!N78="X","X","-")</f>
        <v>-</v>
      </c>
      <c r="N70" s="76" t="str">
        <f>IF(ТДИД!O78="","-",SUBSTITUTE(ТДИД!O78,";",","))</f>
        <v>-</v>
      </c>
      <c r="O70" s="76" t="str">
        <f>IF(ТДИД!P78="","-",SUBSTITUTE(ТДИД!P78,";",","))</f>
        <v>-</v>
      </c>
    </row>
    <row r="71" spans="1:15" x14ac:dyDescent="0.25">
      <c r="A71" t="s">
        <v>204</v>
      </c>
      <c r="B71" s="76" t="str">
        <f>IF(ТДИД!B79="","-",SUBSTITUTE(ТДИД!B79,";",","))</f>
        <v>-</v>
      </c>
      <c r="C71" s="76" t="str">
        <f>IF(ТДИД!C79="","-",VLOOKUP(ТДИД!C79,KODOVE_ISAK!$A$2:$B$3,2))</f>
        <v>-</v>
      </c>
      <c r="D71" s="76" t="str">
        <f>IF(ТДИД!D79="","-",VLOOKUP(ТДИД!D79,KODOVE_ISAK!$A$47:$B$49,2))</f>
        <v>-</v>
      </c>
      <c r="E71" s="76" t="str">
        <f>IF(ТДИД!F79="","-",SUBSTITUTE(ТДИД!F79,";",","))</f>
        <v>-</v>
      </c>
      <c r="F71" s="76" t="str">
        <f>IF(ТДИД!G79="","-",VLOOKUP(ТДИД!G79,KODOVE_ISAK!$A$53:$B$71,2,))</f>
        <v>-</v>
      </c>
      <c r="G71" s="76" t="str">
        <f>IF(ТДИД!H79="","-",SUBSTITUTE(ТДИД!H79,";",","))</f>
        <v>-</v>
      </c>
      <c r="H71" s="76" t="str">
        <f>IF(ТДИД!I79="","-",SUBSTITUTE(ТДИД!I79,";",","))</f>
        <v>-</v>
      </c>
      <c r="I71" s="76" t="str">
        <f>IF(ТДИД!J79="","-",SUBSTITUTE(ТДИД!J79,";",","))</f>
        <v>-</v>
      </c>
      <c r="J71" s="76" t="str">
        <f>IF(ТДИД!K79="","-",ТДИД!K79*100)</f>
        <v>-</v>
      </c>
      <c r="K71" s="76" t="str">
        <f>IF(ТДИД!L79="","-",SUBSTITUTE(ТДИД!L79,";",","))</f>
        <v>-</v>
      </c>
      <c r="L71" s="77" t="str">
        <f>IF(ТДИД!M79="X","X","-")</f>
        <v>-</v>
      </c>
      <c r="M71" s="77" t="str">
        <f>IF(ТДИД!N79="X","X","-")</f>
        <v>-</v>
      </c>
      <c r="N71" s="76" t="str">
        <f>IF(ТДИД!O79="","-",SUBSTITUTE(ТДИД!O79,";",","))</f>
        <v>-</v>
      </c>
      <c r="O71" s="76" t="str">
        <f>IF(ТДИД!P79="","-",SUBSTITUTE(ТДИД!P79,";",","))</f>
        <v>-</v>
      </c>
    </row>
    <row r="72" spans="1:15" x14ac:dyDescent="0.25">
      <c r="A72" t="s">
        <v>204</v>
      </c>
      <c r="B72" s="76" t="str">
        <f>IF(ТДИД!B80="","-",SUBSTITUTE(ТДИД!B80,";",","))</f>
        <v>-</v>
      </c>
      <c r="C72" s="76" t="str">
        <f>IF(ТДИД!C80="","-",VLOOKUP(ТДИД!C80,KODOVE_ISAK!$A$2:$B$3,2))</f>
        <v>-</v>
      </c>
      <c r="D72" s="76" t="str">
        <f>IF(ТДИД!D80="","-",VLOOKUP(ТДИД!D80,KODOVE_ISAK!$A$47:$B$49,2))</f>
        <v>-</v>
      </c>
      <c r="E72" s="76" t="str">
        <f>IF(ТДИД!F80="","-",SUBSTITUTE(ТДИД!F80,";",","))</f>
        <v>-</v>
      </c>
      <c r="F72" s="76" t="str">
        <f>IF(ТДИД!G80="","-",VLOOKUP(ТДИД!G80,KODOVE_ISAK!$A$53:$B$71,2,))</f>
        <v>-</v>
      </c>
      <c r="G72" s="76" t="str">
        <f>IF(ТДИД!H80="","-",SUBSTITUTE(ТДИД!H80,";",","))</f>
        <v>-</v>
      </c>
      <c r="H72" s="76" t="str">
        <f>IF(ТДИД!I80="","-",SUBSTITUTE(ТДИД!I80,";",","))</f>
        <v>-</v>
      </c>
      <c r="I72" s="76" t="str">
        <f>IF(ТДИД!J80="","-",SUBSTITUTE(ТДИД!J80,";",","))</f>
        <v>-</v>
      </c>
      <c r="J72" s="76" t="str">
        <f>IF(ТДИД!K80="","-",ТДИД!K80*100)</f>
        <v>-</v>
      </c>
      <c r="K72" s="76" t="str">
        <f>IF(ТДИД!L80="","-",SUBSTITUTE(ТДИД!L80,";",","))</f>
        <v>-</v>
      </c>
      <c r="L72" s="77" t="str">
        <f>IF(ТДИД!M80="X","X","-")</f>
        <v>-</v>
      </c>
      <c r="M72" s="77" t="str">
        <f>IF(ТДИД!N80="X","X","-")</f>
        <v>-</v>
      </c>
      <c r="N72" s="76" t="str">
        <f>IF(ТДИД!O80="","-",SUBSTITUTE(ТДИД!O80,";",","))</f>
        <v>-</v>
      </c>
      <c r="O72" s="76" t="str">
        <f>IF(ТДИД!P80="","-",SUBSTITUTE(ТДИД!P80,";",","))</f>
        <v>-</v>
      </c>
    </row>
    <row r="73" spans="1:15" x14ac:dyDescent="0.25">
      <c r="A73" t="s">
        <v>204</v>
      </c>
      <c r="B73" s="76" t="str">
        <f>IF(ТДИД!B81="","-",SUBSTITUTE(ТДИД!B81,";",","))</f>
        <v>-</v>
      </c>
      <c r="C73" s="76" t="str">
        <f>IF(ТДИД!C81="","-",VLOOKUP(ТДИД!C81,KODOVE_ISAK!$A$2:$B$3,2))</f>
        <v>-</v>
      </c>
      <c r="D73" s="76" t="str">
        <f>IF(ТДИД!D81="","-",VLOOKUP(ТДИД!D81,KODOVE_ISAK!$A$47:$B$49,2))</f>
        <v>-</v>
      </c>
      <c r="E73" s="76" t="str">
        <f>IF(ТДИД!F81="","-",SUBSTITUTE(ТДИД!F81,";",","))</f>
        <v>-</v>
      </c>
      <c r="F73" s="76" t="str">
        <f>IF(ТДИД!G81="","-",VLOOKUP(ТДИД!G81,KODOVE_ISAK!$A$53:$B$71,2,))</f>
        <v>-</v>
      </c>
      <c r="G73" s="76" t="str">
        <f>IF(ТДИД!H81="","-",SUBSTITUTE(ТДИД!H81,";",","))</f>
        <v>-</v>
      </c>
      <c r="H73" s="76" t="str">
        <f>IF(ТДИД!I81="","-",SUBSTITUTE(ТДИД!I81,";",","))</f>
        <v>-</v>
      </c>
      <c r="I73" s="76" t="str">
        <f>IF(ТДИД!J81="","-",SUBSTITUTE(ТДИД!J81,";",","))</f>
        <v>-</v>
      </c>
      <c r="J73" s="76" t="str">
        <f>IF(ТДИД!K81="","-",ТДИД!K81*100)</f>
        <v>-</v>
      </c>
      <c r="K73" s="76" t="str">
        <f>IF(ТДИД!L81="","-",SUBSTITUTE(ТДИД!L81,";",","))</f>
        <v>-</v>
      </c>
      <c r="L73" s="77" t="str">
        <f>IF(ТДИД!M81="X","X","-")</f>
        <v>-</v>
      </c>
      <c r="M73" s="77" t="str">
        <f>IF(ТДИД!N81="X","X","-")</f>
        <v>-</v>
      </c>
      <c r="N73" s="76" t="str">
        <f>IF(ТДИД!O81="","-",SUBSTITUTE(ТДИД!O81,";",","))</f>
        <v>-</v>
      </c>
      <c r="O73" s="76" t="str">
        <f>IF(ТДИД!P81="","-",SUBSTITUTE(ТДИД!P81,";",","))</f>
        <v>-</v>
      </c>
    </row>
    <row r="74" spans="1:15" x14ac:dyDescent="0.25">
      <c r="A74" t="s">
        <v>204</v>
      </c>
      <c r="B74" s="76" t="str">
        <f>IF(ТДИД!B82="","-",SUBSTITUTE(ТДИД!B82,";",","))</f>
        <v>-</v>
      </c>
      <c r="C74" s="76" t="str">
        <f>IF(ТДИД!C82="","-",VLOOKUP(ТДИД!C82,KODOVE_ISAK!$A$2:$B$3,2))</f>
        <v>-</v>
      </c>
      <c r="D74" s="76" t="str">
        <f>IF(ТДИД!D82="","-",VLOOKUP(ТДИД!D82,KODOVE_ISAK!$A$47:$B$49,2))</f>
        <v>-</v>
      </c>
      <c r="E74" s="76" t="str">
        <f>IF(ТДИД!F82="","-",SUBSTITUTE(ТДИД!F82,";",","))</f>
        <v>-</v>
      </c>
      <c r="F74" s="76" t="str">
        <f>IF(ТДИД!G82="","-",VLOOKUP(ТДИД!G82,KODOVE_ISAK!$A$53:$B$71,2,))</f>
        <v>-</v>
      </c>
      <c r="G74" s="76" t="str">
        <f>IF(ТДИД!H82="","-",SUBSTITUTE(ТДИД!H82,";",","))</f>
        <v>-</v>
      </c>
      <c r="H74" s="76" t="str">
        <f>IF(ТДИД!I82="","-",SUBSTITUTE(ТДИД!I82,";",","))</f>
        <v>-</v>
      </c>
      <c r="I74" s="76" t="str">
        <f>IF(ТДИД!J82="","-",SUBSTITUTE(ТДИД!J82,";",","))</f>
        <v>-</v>
      </c>
      <c r="J74" s="76" t="str">
        <f>IF(ТДИД!K82="","-",ТДИД!K82*100)</f>
        <v>-</v>
      </c>
      <c r="K74" s="76" t="str">
        <f>IF(ТДИД!L82="","-",SUBSTITUTE(ТДИД!L82,";",","))</f>
        <v>-</v>
      </c>
      <c r="L74" s="77" t="str">
        <f>IF(ТДИД!M82="X","X","-")</f>
        <v>-</v>
      </c>
      <c r="M74" s="77" t="str">
        <f>IF(ТДИД!N82="X","X","-")</f>
        <v>-</v>
      </c>
      <c r="N74" s="76" t="str">
        <f>IF(ТДИД!O82="","-",SUBSTITUTE(ТДИД!O82,";",","))</f>
        <v>-</v>
      </c>
      <c r="O74" s="76" t="str">
        <f>IF(ТДИД!P82="","-",SUBSTITUTE(ТДИД!P82,";",","))</f>
        <v>-</v>
      </c>
    </row>
    <row r="75" spans="1:15" x14ac:dyDescent="0.25">
      <c r="A75" t="s">
        <v>204</v>
      </c>
      <c r="B75" s="76" t="str">
        <f>IF(ТДИД!B83="","-",SUBSTITUTE(ТДИД!B83,";",","))</f>
        <v>-</v>
      </c>
      <c r="C75" s="76" t="str">
        <f>IF(ТДИД!C83="","-",VLOOKUP(ТДИД!C83,KODOVE_ISAK!$A$2:$B$3,2))</f>
        <v>-</v>
      </c>
      <c r="D75" s="76" t="str">
        <f>IF(ТДИД!D83="","-",VLOOKUP(ТДИД!D83,KODOVE_ISAK!$A$47:$B$49,2))</f>
        <v>-</v>
      </c>
      <c r="E75" s="76" t="str">
        <f>IF(ТДИД!F83="","-",SUBSTITUTE(ТДИД!F83,";",","))</f>
        <v>-</v>
      </c>
      <c r="F75" s="76" t="str">
        <f>IF(ТДИД!G83="","-",VLOOKUP(ТДИД!G83,KODOVE_ISAK!$A$53:$B$71,2,))</f>
        <v>-</v>
      </c>
      <c r="G75" s="76" t="str">
        <f>IF(ТДИД!H83="","-",SUBSTITUTE(ТДИД!H83,";",","))</f>
        <v>-</v>
      </c>
      <c r="H75" s="76" t="str">
        <f>IF(ТДИД!I83="","-",SUBSTITUTE(ТДИД!I83,";",","))</f>
        <v>-</v>
      </c>
      <c r="I75" s="76" t="str">
        <f>IF(ТДИД!J83="","-",SUBSTITUTE(ТДИД!J83,";",","))</f>
        <v>-</v>
      </c>
      <c r="J75" s="76" t="str">
        <f>IF(ТДИД!K83="","-",ТДИД!K83*100)</f>
        <v>-</v>
      </c>
      <c r="K75" s="76" t="str">
        <f>IF(ТДИД!L83="","-",SUBSTITUTE(ТДИД!L83,";",","))</f>
        <v>-</v>
      </c>
      <c r="L75" s="77" t="str">
        <f>IF(ТДИД!M83="X","X","-")</f>
        <v>-</v>
      </c>
      <c r="M75" s="77" t="str">
        <f>IF(ТДИД!N83="X","X","-")</f>
        <v>-</v>
      </c>
      <c r="N75" s="76" t="str">
        <f>IF(ТДИД!O83="","-",SUBSTITUTE(ТДИД!O83,";",","))</f>
        <v>-</v>
      </c>
      <c r="O75" s="76" t="str">
        <f>IF(ТДИД!P83="","-",SUBSTITUTE(ТДИД!P83,";",","))</f>
        <v>-</v>
      </c>
    </row>
    <row r="76" spans="1:15" x14ac:dyDescent="0.25">
      <c r="A76" t="s">
        <v>204</v>
      </c>
      <c r="B76" s="76" t="str">
        <f>IF(ТДИД!B84="","-",SUBSTITUTE(ТДИД!B84,";",","))</f>
        <v>-</v>
      </c>
      <c r="C76" s="76" t="str">
        <f>IF(ТДИД!C84="","-",VLOOKUP(ТДИД!C84,KODOVE_ISAK!$A$2:$B$3,2))</f>
        <v>-</v>
      </c>
      <c r="D76" s="76" t="str">
        <f>IF(ТДИД!D84="","-",VLOOKUP(ТДИД!D84,KODOVE_ISAK!$A$47:$B$49,2))</f>
        <v>-</v>
      </c>
      <c r="E76" s="76" t="str">
        <f>IF(ТДИД!F84="","-",SUBSTITUTE(ТДИД!F84,";",","))</f>
        <v>-</v>
      </c>
      <c r="F76" s="76" t="str">
        <f>IF(ТДИД!G84="","-",VLOOKUP(ТДИД!G84,KODOVE_ISAK!$A$53:$B$71,2,))</f>
        <v>-</v>
      </c>
      <c r="G76" s="76" t="str">
        <f>IF(ТДИД!H84="","-",SUBSTITUTE(ТДИД!H84,";",","))</f>
        <v>-</v>
      </c>
      <c r="H76" s="76" t="str">
        <f>IF(ТДИД!I84="","-",SUBSTITUTE(ТДИД!I84,";",","))</f>
        <v>-</v>
      </c>
      <c r="I76" s="76" t="str">
        <f>IF(ТДИД!J84="","-",SUBSTITUTE(ТДИД!J84,";",","))</f>
        <v>-</v>
      </c>
      <c r="J76" s="76" t="str">
        <f>IF(ТДИД!K84="","-",ТДИД!K84*100)</f>
        <v>-</v>
      </c>
      <c r="K76" s="76" t="str">
        <f>IF(ТДИД!L84="","-",SUBSTITUTE(ТДИД!L84,";",","))</f>
        <v>-</v>
      </c>
      <c r="L76" s="77" t="str">
        <f>IF(ТДИД!M84="X","X","-")</f>
        <v>-</v>
      </c>
      <c r="M76" s="77" t="str">
        <f>IF(ТДИД!N84="X","X","-")</f>
        <v>-</v>
      </c>
      <c r="N76" s="76" t="str">
        <f>IF(ТДИД!O84="","-",SUBSTITUTE(ТДИД!O84,";",","))</f>
        <v>-</v>
      </c>
      <c r="O76" s="76" t="str">
        <f>IF(ТДИД!P84="","-",SUBSTITUTE(ТДИД!P84,";",","))</f>
        <v>-</v>
      </c>
    </row>
    <row r="77" spans="1:15" x14ac:dyDescent="0.25">
      <c r="A77" t="s">
        <v>204</v>
      </c>
      <c r="B77" s="76" t="str">
        <f>IF(ТДИД!B85="","-",SUBSTITUTE(ТДИД!B85,";",","))</f>
        <v>-</v>
      </c>
      <c r="C77" s="76" t="str">
        <f>IF(ТДИД!C85="","-",VLOOKUP(ТДИД!C85,KODOVE_ISAK!$A$2:$B$3,2))</f>
        <v>-</v>
      </c>
      <c r="D77" s="76" t="str">
        <f>IF(ТДИД!D85="","-",VLOOKUP(ТДИД!D85,KODOVE_ISAK!$A$47:$B$49,2))</f>
        <v>-</v>
      </c>
      <c r="E77" s="76" t="str">
        <f>IF(ТДИД!F85="","-",SUBSTITUTE(ТДИД!F85,";",","))</f>
        <v>-</v>
      </c>
      <c r="F77" s="76" t="str">
        <f>IF(ТДИД!G85="","-",VLOOKUP(ТДИД!G85,KODOVE_ISAK!$A$53:$B$71,2,))</f>
        <v>-</v>
      </c>
      <c r="G77" s="76" t="str">
        <f>IF(ТДИД!H85="","-",SUBSTITUTE(ТДИД!H85,";",","))</f>
        <v>-</v>
      </c>
      <c r="H77" s="76" t="str">
        <f>IF(ТДИД!I85="","-",SUBSTITUTE(ТДИД!I85,";",","))</f>
        <v>-</v>
      </c>
      <c r="I77" s="76" t="str">
        <f>IF(ТДИД!J85="","-",SUBSTITUTE(ТДИД!J85,";",","))</f>
        <v>-</v>
      </c>
      <c r="J77" s="76" t="str">
        <f>IF(ТДИД!K85="","-",ТДИД!K85*100)</f>
        <v>-</v>
      </c>
      <c r="K77" s="76" t="str">
        <f>IF(ТДИД!L85="","-",SUBSTITUTE(ТДИД!L85,";",","))</f>
        <v>-</v>
      </c>
      <c r="L77" s="77" t="str">
        <f>IF(ТДИД!M85="X","X","-")</f>
        <v>-</v>
      </c>
      <c r="M77" s="77" t="str">
        <f>IF(ТДИД!N85="X","X","-")</f>
        <v>-</v>
      </c>
      <c r="N77" s="76" t="str">
        <f>IF(ТДИД!O85="","-",SUBSTITUTE(ТДИД!O85,";",","))</f>
        <v>-</v>
      </c>
      <c r="O77" s="76" t="str">
        <f>IF(ТДИД!P85="","-",SUBSTITUTE(ТДИД!P85,";",","))</f>
        <v>-</v>
      </c>
    </row>
    <row r="78" spans="1:15" x14ac:dyDescent="0.25">
      <c r="A78" t="s">
        <v>204</v>
      </c>
      <c r="B78" s="76" t="str">
        <f>IF(ТДИД!B86="","-",SUBSTITUTE(ТДИД!B86,";",","))</f>
        <v>-</v>
      </c>
      <c r="C78" s="76" t="str">
        <f>IF(ТДИД!C86="","-",VLOOKUP(ТДИД!C86,KODOVE_ISAK!$A$2:$B$3,2))</f>
        <v>-</v>
      </c>
      <c r="D78" s="76" t="str">
        <f>IF(ТДИД!D86="","-",VLOOKUP(ТДИД!D86,KODOVE_ISAK!$A$47:$B$49,2))</f>
        <v>-</v>
      </c>
      <c r="E78" s="76" t="str">
        <f>IF(ТДИД!F86="","-",SUBSTITUTE(ТДИД!F86,";",","))</f>
        <v>-</v>
      </c>
      <c r="F78" s="76" t="str">
        <f>IF(ТДИД!G86="","-",VLOOKUP(ТДИД!G86,KODOVE_ISAK!$A$53:$B$71,2,))</f>
        <v>-</v>
      </c>
      <c r="G78" s="76" t="str">
        <f>IF(ТДИД!H86="","-",SUBSTITUTE(ТДИД!H86,";",","))</f>
        <v>-</v>
      </c>
      <c r="H78" s="76" t="str">
        <f>IF(ТДИД!I86="","-",SUBSTITUTE(ТДИД!I86,";",","))</f>
        <v>-</v>
      </c>
      <c r="I78" s="76" t="str">
        <f>IF(ТДИД!J86="","-",SUBSTITUTE(ТДИД!J86,";",","))</f>
        <v>-</v>
      </c>
      <c r="J78" s="76" t="str">
        <f>IF(ТДИД!K86="","-",ТДИД!K86*100)</f>
        <v>-</v>
      </c>
      <c r="K78" s="76" t="str">
        <f>IF(ТДИД!L86="","-",SUBSTITUTE(ТДИД!L86,";",","))</f>
        <v>-</v>
      </c>
      <c r="L78" s="77" t="str">
        <f>IF(ТДИД!M86="X","X","-")</f>
        <v>-</v>
      </c>
      <c r="M78" s="77" t="str">
        <f>IF(ТДИД!N86="X","X","-")</f>
        <v>-</v>
      </c>
      <c r="N78" s="76" t="str">
        <f>IF(ТДИД!O86="","-",SUBSTITUTE(ТДИД!O86,";",","))</f>
        <v>-</v>
      </c>
      <c r="O78" s="76" t="str">
        <f>IF(ТДИД!P86="","-",SUBSTITUTE(ТДИД!P86,";",","))</f>
        <v>-</v>
      </c>
    </row>
    <row r="79" spans="1:15" x14ac:dyDescent="0.25">
      <c r="A79" t="s">
        <v>203</v>
      </c>
      <c r="B79" s="76" t="str">
        <f>IF(ТДИД!B88="","-",SUBSTITUTE(ТДИД!B88,";",","))</f>
        <v>-</v>
      </c>
      <c r="C79" s="76" t="str">
        <f>IF(ТДИД!C88="","-",VLOOKUP(ТДИД!C88,KODOVE_ISAK!$A$2:$B$3,2))</f>
        <v>-</v>
      </c>
      <c r="D79" s="76" t="str">
        <f>IF(ТДИД!D88="","-",VLOOKUP(ТДИД!D88,KODOVE_ISAK!$A$47:$B$49,2))</f>
        <v>-</v>
      </c>
      <c r="E79" s="76" t="str">
        <f>IF(ТДИД!F88="","-",SUBSTITUTE(ТДИД!F88,";",","))</f>
        <v>-</v>
      </c>
      <c r="F79" s="76" t="str">
        <f>IF(ТДИД!G88="","-",VLOOKUP(ТДИД!G88,KODOVE_ISAK!$A$53:$B$71,2,))</f>
        <v>-</v>
      </c>
      <c r="G79" s="76" t="str">
        <f>IF(ТДИД!H88="","-",SUBSTITUTE(ТДИД!H88,";",","))</f>
        <v>-</v>
      </c>
      <c r="H79" s="76" t="str">
        <f>IF(ТДИД!I88="","-",SUBSTITUTE(ТДИД!I88,";",","))</f>
        <v>-</v>
      </c>
      <c r="I79" s="76" t="str">
        <f>IF(ТДИД!J88="","-",SUBSTITUTE(ТДИД!J88,";",","))</f>
        <v>-</v>
      </c>
      <c r="J79" s="76" t="str">
        <f>IF(ТДИД!K87="","-",ТДИД!K87*100)</f>
        <v>-</v>
      </c>
      <c r="K79" s="76" t="str">
        <f>IF(ТДИД!L88="","-",SUBSTITUTE(ТДИД!L88,";",","))</f>
        <v>-</v>
      </c>
      <c r="L79" s="77" t="str">
        <f>IF(ТДИД!M88="X","X","-")</f>
        <v>-</v>
      </c>
      <c r="M79" s="77" t="str">
        <f>IF(ТДИД!N88="X","X","-")</f>
        <v>-</v>
      </c>
      <c r="N79" s="76" t="str">
        <f>IF(ТДИД!O88="","-",SUBSTITUTE(ТДИД!O88,";",","))</f>
        <v>-</v>
      </c>
      <c r="O79" s="76" t="str">
        <f>IF(ТДИД!P88="","-",SUBSTITUTE(ТДИД!P88,";",","))</f>
        <v>-</v>
      </c>
    </row>
    <row r="80" spans="1:15" x14ac:dyDescent="0.25">
      <c r="A80" t="s">
        <v>203</v>
      </c>
      <c r="B80" s="76" t="str">
        <f>IF(ТДИД!B89="","-",SUBSTITUTE(ТДИД!B89,";",","))</f>
        <v>-</v>
      </c>
      <c r="C80" s="76" t="str">
        <f>IF(ТДИД!C89="","-",VLOOKUP(ТДИД!C89,KODOVE_ISAK!$A$2:$B$3,2))</f>
        <v>-</v>
      </c>
      <c r="D80" s="76" t="str">
        <f>IF(ТДИД!D89="","-",VLOOKUP(ТДИД!D89,KODOVE_ISAK!$A$47:$B$49,2))</f>
        <v>-</v>
      </c>
      <c r="E80" s="76" t="str">
        <f>IF(ТДИД!F89="","-",SUBSTITUTE(ТДИД!F89,";",","))</f>
        <v>-</v>
      </c>
      <c r="F80" s="76" t="str">
        <f>IF(ТДИД!G89="","-",VLOOKUP(ТДИД!G89,KODOVE_ISAK!$A$53:$B$71,2,))</f>
        <v>-</v>
      </c>
      <c r="G80" s="76" t="str">
        <f>IF(ТДИД!H89="","-",SUBSTITUTE(ТДИД!H89,";",","))</f>
        <v>-</v>
      </c>
      <c r="H80" s="76" t="str">
        <f>IF(ТДИД!I89="","-",SUBSTITUTE(ТДИД!I89,";",","))</f>
        <v>-</v>
      </c>
      <c r="I80" s="76" t="str">
        <f>IF(ТДИД!J89="","-",SUBSTITUTE(ТДИД!J89,";",","))</f>
        <v>-</v>
      </c>
      <c r="J80" s="76" t="str">
        <f>IF(ТДИД!K88="","-",ТДИД!K88*100)</f>
        <v>-</v>
      </c>
      <c r="K80" s="76" t="str">
        <f>IF(ТДИД!L89="","-",SUBSTITUTE(ТДИД!L89,";",","))</f>
        <v>-</v>
      </c>
      <c r="L80" s="77" t="str">
        <f>IF(ТДИД!M89="X","X","-")</f>
        <v>-</v>
      </c>
      <c r="M80" s="77" t="str">
        <f>IF(ТДИД!N89="X","X","-")</f>
        <v>-</v>
      </c>
      <c r="N80" s="76" t="str">
        <f>IF(ТДИД!O89="","-",SUBSTITUTE(ТДИД!O89,";",","))</f>
        <v>-</v>
      </c>
      <c r="O80" s="76" t="str">
        <f>IF(ТДИД!P89="","-",SUBSTITUTE(ТДИД!P89,";",","))</f>
        <v>-</v>
      </c>
    </row>
    <row r="81" spans="1:15" x14ac:dyDescent="0.25">
      <c r="A81" t="s">
        <v>203</v>
      </c>
      <c r="B81" s="76" t="str">
        <f>IF(ТДИД!B90="","-",SUBSTITUTE(ТДИД!B90,";",","))</f>
        <v>-</v>
      </c>
      <c r="C81" s="76" t="str">
        <f>IF(ТДИД!C90="","-",VLOOKUP(ТДИД!C90,KODOVE_ISAK!$A$2:$B$3,2))</f>
        <v>-</v>
      </c>
      <c r="D81" s="76" t="str">
        <f>IF(ТДИД!D90="","-",VLOOKUP(ТДИД!D90,KODOVE_ISAK!$A$47:$B$49,2))</f>
        <v>-</v>
      </c>
      <c r="E81" s="76" t="str">
        <f>IF(ТДИД!F90="","-",SUBSTITUTE(ТДИД!F90,";",","))</f>
        <v>-</v>
      </c>
      <c r="F81" s="76" t="str">
        <f>IF(ТДИД!G90="","-",VLOOKUP(ТДИД!G90,KODOVE_ISAK!$A$53:$B$71,2,))</f>
        <v>-</v>
      </c>
      <c r="G81" s="76" t="str">
        <f>IF(ТДИД!H90="","-",SUBSTITUTE(ТДИД!H90,";",","))</f>
        <v>-</v>
      </c>
      <c r="H81" s="76" t="str">
        <f>IF(ТДИД!I90="","-",SUBSTITUTE(ТДИД!I90,";",","))</f>
        <v>-</v>
      </c>
      <c r="I81" s="76" t="str">
        <f>IF(ТДИД!J90="","-",SUBSTITUTE(ТДИД!J90,";",","))</f>
        <v>-</v>
      </c>
      <c r="J81" s="76" t="str">
        <f>IF(ТДИД!K89="","-",ТДИД!K89*100)</f>
        <v>-</v>
      </c>
      <c r="K81" s="76" t="str">
        <f>IF(ТДИД!L90="","-",SUBSTITUTE(ТДИД!L90,";",","))</f>
        <v>-</v>
      </c>
      <c r="L81" s="77" t="str">
        <f>IF(ТДИД!M90="X","X","-")</f>
        <v>-</v>
      </c>
      <c r="M81" s="77" t="str">
        <f>IF(ТДИД!N90="X","X","-")</f>
        <v>-</v>
      </c>
      <c r="N81" s="76" t="str">
        <f>IF(ТДИД!O90="","-",SUBSTITUTE(ТДИД!O90,";",","))</f>
        <v>-</v>
      </c>
      <c r="O81" s="76" t="str">
        <f>IF(ТДИД!P90="","-",SUBSTITUTE(ТДИД!P90,";",","))</f>
        <v>-</v>
      </c>
    </row>
    <row r="82" spans="1:15" x14ac:dyDescent="0.25">
      <c r="A82" t="s">
        <v>203</v>
      </c>
      <c r="B82" s="76" t="str">
        <f>IF(ТДИД!B91="","-",SUBSTITUTE(ТДИД!B91,";",","))</f>
        <v>-</v>
      </c>
      <c r="C82" s="76" t="str">
        <f>IF(ТДИД!C91="","-",VLOOKUP(ТДИД!C91,KODOVE_ISAK!$A$2:$B$3,2))</f>
        <v>-</v>
      </c>
      <c r="D82" s="76" t="str">
        <f>IF(ТДИД!D91="","-",VLOOKUP(ТДИД!D91,KODOVE_ISAK!$A$47:$B$49,2))</f>
        <v>-</v>
      </c>
      <c r="E82" s="76" t="str">
        <f>IF(ТДИД!F91="","-",SUBSTITUTE(ТДИД!F91,";",","))</f>
        <v>-</v>
      </c>
      <c r="F82" s="76" t="str">
        <f>IF(ТДИД!G91="","-",VLOOKUP(ТДИД!G91,KODOVE_ISAK!$A$53:$B$71,2,))</f>
        <v>-</v>
      </c>
      <c r="G82" s="76" t="str">
        <f>IF(ТДИД!H91="","-",SUBSTITUTE(ТДИД!H91,";",","))</f>
        <v>-</v>
      </c>
      <c r="H82" s="76" t="str">
        <f>IF(ТДИД!I91="","-",SUBSTITUTE(ТДИД!I91,";",","))</f>
        <v>-</v>
      </c>
      <c r="I82" s="76" t="str">
        <f>IF(ТДИД!J91="","-",SUBSTITUTE(ТДИД!J91,";",","))</f>
        <v>-</v>
      </c>
      <c r="J82" s="76" t="str">
        <f>IF(ТДИД!K90="","-",ТДИД!K90*100)</f>
        <v>-</v>
      </c>
      <c r="K82" s="76" t="str">
        <f>IF(ТДИД!L91="","-",SUBSTITUTE(ТДИД!L91,";",","))</f>
        <v>-</v>
      </c>
      <c r="L82" s="77" t="str">
        <f>IF(ТДИД!M91="X","X","-")</f>
        <v>-</v>
      </c>
      <c r="M82" s="77" t="str">
        <f>IF(ТДИД!N91="X","X","-")</f>
        <v>-</v>
      </c>
      <c r="N82" s="76" t="str">
        <f>IF(ТДИД!O91="","-",SUBSTITUTE(ТДИД!O91,";",","))</f>
        <v>-</v>
      </c>
      <c r="O82" s="76" t="str">
        <f>IF(ТДИД!P91="","-",SUBSTITUTE(ТДИД!P91,";",","))</f>
        <v>-</v>
      </c>
    </row>
    <row r="83" spans="1:15" x14ac:dyDescent="0.25">
      <c r="A83" t="s">
        <v>203</v>
      </c>
      <c r="B83" s="76" t="str">
        <f>IF(ТДИД!B92="","-",SUBSTITUTE(ТДИД!B92,";",","))</f>
        <v>-</v>
      </c>
      <c r="C83" s="76" t="str">
        <f>IF(ТДИД!C92="","-",VLOOKUP(ТДИД!C92,KODOVE_ISAK!$A$2:$B$3,2))</f>
        <v>-</v>
      </c>
      <c r="D83" s="76" t="str">
        <f>IF(ТДИД!D92="","-",VLOOKUP(ТДИД!D92,KODOVE_ISAK!$A$47:$B$49,2))</f>
        <v>-</v>
      </c>
      <c r="E83" s="76" t="str">
        <f>IF(ТДИД!F92="","-",SUBSTITUTE(ТДИД!F92,";",","))</f>
        <v>-</v>
      </c>
      <c r="F83" s="76" t="str">
        <f>IF(ТДИД!G92="","-",VLOOKUP(ТДИД!G92,KODOVE_ISAK!$A$53:$B$71,2,))</f>
        <v>-</v>
      </c>
      <c r="G83" s="76" t="str">
        <f>IF(ТДИД!H92="","-",SUBSTITUTE(ТДИД!H92,";",","))</f>
        <v>-</v>
      </c>
      <c r="H83" s="76" t="str">
        <f>IF(ТДИД!I92="","-",SUBSTITUTE(ТДИД!I92,";",","))</f>
        <v>-</v>
      </c>
      <c r="I83" s="76" t="str">
        <f>IF(ТДИД!J92="","-",SUBSTITUTE(ТДИД!J92,";",","))</f>
        <v>-</v>
      </c>
      <c r="J83" s="76" t="str">
        <f>IF(ТДИД!K91="","-",ТДИД!K91*100)</f>
        <v>-</v>
      </c>
      <c r="K83" s="76" t="str">
        <f>IF(ТДИД!L92="","-",SUBSTITUTE(ТДИД!L92,";",","))</f>
        <v>-</v>
      </c>
      <c r="L83" s="77" t="str">
        <f>IF(ТДИД!M92="X","X","-")</f>
        <v>-</v>
      </c>
      <c r="M83" s="77" t="str">
        <f>IF(ТДИД!N92="X","X","-")</f>
        <v>-</v>
      </c>
      <c r="N83" s="76" t="str">
        <f>IF(ТДИД!O92="","-",SUBSTITUTE(ТДИД!O92,";",","))</f>
        <v>-</v>
      </c>
      <c r="O83" s="76" t="str">
        <f>IF(ТДИД!P92="","-",SUBSTITUTE(ТДИД!P92,";",","))</f>
        <v>-</v>
      </c>
    </row>
    <row r="84" spans="1:15" x14ac:dyDescent="0.25">
      <c r="A84" t="s">
        <v>203</v>
      </c>
      <c r="B84" s="76" t="str">
        <f>IF(ТДИД!B93="","-",SUBSTITUTE(ТДИД!B93,";",","))</f>
        <v>-</v>
      </c>
      <c r="C84" s="76" t="str">
        <f>IF(ТДИД!C93="","-",VLOOKUP(ТДИД!C93,KODOVE_ISAK!$A$2:$B$3,2))</f>
        <v>-</v>
      </c>
      <c r="D84" s="76" t="str">
        <f>IF(ТДИД!D93="","-",VLOOKUP(ТДИД!D93,KODOVE_ISAK!$A$47:$B$49,2))</f>
        <v>-</v>
      </c>
      <c r="E84" s="76" t="str">
        <f>IF(ТДИД!F93="","-",SUBSTITUTE(ТДИД!F93,";",","))</f>
        <v>-</v>
      </c>
      <c r="F84" s="76" t="str">
        <f>IF(ТДИД!G93="","-",VLOOKUP(ТДИД!G93,KODOVE_ISAK!$A$53:$B$71,2,))</f>
        <v>-</v>
      </c>
      <c r="G84" s="76" t="str">
        <f>IF(ТДИД!H93="","-",SUBSTITUTE(ТДИД!H93,";",","))</f>
        <v>-</v>
      </c>
      <c r="H84" s="76" t="str">
        <f>IF(ТДИД!I93="","-",SUBSTITUTE(ТДИД!I93,";",","))</f>
        <v>-</v>
      </c>
      <c r="I84" s="76" t="str">
        <f>IF(ТДИД!J93="","-",SUBSTITUTE(ТДИД!J93,";",","))</f>
        <v>-</v>
      </c>
      <c r="J84" s="76" t="str">
        <f>IF(ТДИД!K92="","-",ТДИД!K92*100)</f>
        <v>-</v>
      </c>
      <c r="K84" s="76" t="str">
        <f>IF(ТДИД!L93="","-",SUBSTITUTE(ТДИД!L93,";",","))</f>
        <v>-</v>
      </c>
      <c r="L84" s="77" t="str">
        <f>IF(ТДИД!M93="X","X","-")</f>
        <v>-</v>
      </c>
      <c r="M84" s="77" t="str">
        <f>IF(ТДИД!N93="X","X","-")</f>
        <v>-</v>
      </c>
      <c r="N84" s="76" t="str">
        <f>IF(ТДИД!O93="","-",SUBSTITUTE(ТДИД!O93,";",","))</f>
        <v>-</v>
      </c>
      <c r="O84" s="76" t="str">
        <f>IF(ТДИД!P93="","-",SUBSTITUTE(ТДИД!P93,";",","))</f>
        <v>-</v>
      </c>
    </row>
    <row r="85" spans="1:15" x14ac:dyDescent="0.25">
      <c r="A85" t="s">
        <v>203</v>
      </c>
      <c r="B85" s="76" t="str">
        <f>IF(ТДИД!B94="","-",SUBSTITUTE(ТДИД!B94,";",","))</f>
        <v>-</v>
      </c>
      <c r="C85" s="76" t="str">
        <f>IF(ТДИД!C94="","-",VLOOKUP(ТДИД!C94,KODOVE_ISAK!$A$2:$B$3,2))</f>
        <v>-</v>
      </c>
      <c r="D85" s="76" t="str">
        <f>IF(ТДИД!D94="","-",VLOOKUP(ТДИД!D94,KODOVE_ISAK!$A$47:$B$49,2))</f>
        <v>-</v>
      </c>
      <c r="E85" s="76" t="str">
        <f>IF(ТДИД!F94="","-",SUBSTITUTE(ТДИД!F94,";",","))</f>
        <v>-</v>
      </c>
      <c r="F85" s="76" t="str">
        <f>IF(ТДИД!G94="","-",VLOOKUP(ТДИД!G94,KODOVE_ISAK!$A$53:$B$71,2,))</f>
        <v>-</v>
      </c>
      <c r="G85" s="76" t="str">
        <f>IF(ТДИД!H94="","-",SUBSTITUTE(ТДИД!H94,";",","))</f>
        <v>-</v>
      </c>
      <c r="H85" s="76" t="str">
        <f>IF(ТДИД!I94="","-",SUBSTITUTE(ТДИД!I94,";",","))</f>
        <v>-</v>
      </c>
      <c r="I85" s="76" t="str">
        <f>IF(ТДИД!J94="","-",SUBSTITUTE(ТДИД!J94,";",","))</f>
        <v>-</v>
      </c>
      <c r="J85" s="76" t="str">
        <f>IF(ТДИД!K93="","-",ТДИД!K93*100)</f>
        <v>-</v>
      </c>
      <c r="K85" s="76" t="str">
        <f>IF(ТДИД!L94="","-",SUBSTITUTE(ТДИД!L94,";",","))</f>
        <v>-</v>
      </c>
      <c r="L85" s="77" t="str">
        <f>IF(ТДИД!M94="X","X","-")</f>
        <v>-</v>
      </c>
      <c r="M85" s="77" t="str">
        <f>IF(ТДИД!N94="X","X","-")</f>
        <v>-</v>
      </c>
      <c r="N85" s="76" t="str">
        <f>IF(ТДИД!O94="","-",SUBSTITUTE(ТДИД!O94,";",","))</f>
        <v>-</v>
      </c>
      <c r="O85" s="76" t="str">
        <f>IF(ТДИД!P94="","-",SUBSTITUTE(ТДИД!P94,";",","))</f>
        <v>-</v>
      </c>
    </row>
    <row r="86" spans="1:15" x14ac:dyDescent="0.25">
      <c r="A86" t="s">
        <v>203</v>
      </c>
      <c r="B86" s="76" t="str">
        <f>IF(ТДИД!B95="","-",SUBSTITUTE(ТДИД!B95,";",","))</f>
        <v>-</v>
      </c>
      <c r="C86" s="76" t="str">
        <f>IF(ТДИД!C95="","-",VLOOKUP(ТДИД!C95,KODOVE_ISAK!$A$2:$B$3,2))</f>
        <v>-</v>
      </c>
      <c r="D86" s="76" t="str">
        <f>IF(ТДИД!D95="","-",VLOOKUP(ТДИД!D95,KODOVE_ISAK!$A$47:$B$49,2))</f>
        <v>-</v>
      </c>
      <c r="E86" s="76" t="str">
        <f>IF(ТДИД!F95="","-",SUBSTITUTE(ТДИД!F95,";",","))</f>
        <v>-</v>
      </c>
      <c r="F86" s="76" t="str">
        <f>IF(ТДИД!G95="","-",VLOOKUP(ТДИД!G95,KODOVE_ISAK!$A$53:$B$71,2,))</f>
        <v>-</v>
      </c>
      <c r="G86" s="76" t="str">
        <f>IF(ТДИД!H95="","-",SUBSTITUTE(ТДИД!H95,";",","))</f>
        <v>-</v>
      </c>
      <c r="H86" s="76" t="str">
        <f>IF(ТДИД!I95="","-",SUBSTITUTE(ТДИД!I95,";",","))</f>
        <v>-</v>
      </c>
      <c r="I86" s="76" t="str">
        <f>IF(ТДИД!J95="","-",SUBSTITUTE(ТДИД!J95,";",","))</f>
        <v>-</v>
      </c>
      <c r="J86" s="76" t="str">
        <f>IF(ТДИД!K94="","-",ТДИД!K94*100)</f>
        <v>-</v>
      </c>
      <c r="K86" s="76" t="str">
        <f>IF(ТДИД!L95="","-",SUBSTITUTE(ТДИД!L95,";",","))</f>
        <v>-</v>
      </c>
      <c r="L86" s="77" t="str">
        <f>IF(ТДИД!M95="X","X","-")</f>
        <v>-</v>
      </c>
      <c r="M86" s="77" t="str">
        <f>IF(ТДИД!N95="X","X","-")</f>
        <v>-</v>
      </c>
      <c r="N86" s="76" t="str">
        <f>IF(ТДИД!O95="","-",SUBSTITUTE(ТДИД!O95,";",","))</f>
        <v>-</v>
      </c>
      <c r="O86" s="76" t="str">
        <f>IF(ТДИД!P95="","-",SUBSTITUTE(ТДИД!P95,";",","))</f>
        <v>-</v>
      </c>
    </row>
    <row r="87" spans="1:15" x14ac:dyDescent="0.25">
      <c r="A87" t="s">
        <v>203</v>
      </c>
      <c r="B87" s="76" t="str">
        <f>IF(ТДИД!B96="","-",SUBSTITUTE(ТДИД!B96,";",","))</f>
        <v>-</v>
      </c>
      <c r="C87" s="76" t="str">
        <f>IF(ТДИД!C96="","-",VLOOKUP(ТДИД!C96,KODOVE_ISAK!$A$2:$B$3,2))</f>
        <v>-</v>
      </c>
      <c r="D87" s="76" t="str">
        <f>IF(ТДИД!D96="","-",VLOOKUP(ТДИД!D96,KODOVE_ISAK!$A$47:$B$49,2))</f>
        <v>-</v>
      </c>
      <c r="E87" s="76" t="str">
        <f>IF(ТДИД!F96="","-",SUBSTITUTE(ТДИД!F96,";",","))</f>
        <v>-</v>
      </c>
      <c r="F87" s="76" t="str">
        <f>IF(ТДИД!G96="","-",VLOOKUP(ТДИД!G96,KODOVE_ISAK!$A$53:$B$71,2,))</f>
        <v>-</v>
      </c>
      <c r="G87" s="76" t="str">
        <f>IF(ТДИД!H96="","-",SUBSTITUTE(ТДИД!H96,";",","))</f>
        <v>-</v>
      </c>
      <c r="H87" s="76" t="str">
        <f>IF(ТДИД!I96="","-",SUBSTITUTE(ТДИД!I96,";",","))</f>
        <v>-</v>
      </c>
      <c r="I87" s="76" t="str">
        <f>IF(ТДИД!J96="","-",SUBSTITUTE(ТДИД!J96,";",","))</f>
        <v>-</v>
      </c>
      <c r="J87" s="76" t="str">
        <f>IF(ТДИД!K95="","-",ТДИД!K95*100)</f>
        <v>-</v>
      </c>
      <c r="K87" s="76" t="str">
        <f>IF(ТДИД!L96="","-",SUBSTITUTE(ТДИД!L96,";",","))</f>
        <v>-</v>
      </c>
      <c r="L87" s="77" t="str">
        <f>IF(ТДИД!M96="X","X","-")</f>
        <v>-</v>
      </c>
      <c r="M87" s="77" t="str">
        <f>IF(ТДИД!N96="X","X","-")</f>
        <v>-</v>
      </c>
      <c r="N87" s="76" t="str">
        <f>IF(ТДИД!O96="","-",SUBSTITUTE(ТДИД!O96,";",","))</f>
        <v>-</v>
      </c>
      <c r="O87" s="76" t="str">
        <f>IF(ТДИД!P96="","-",SUBSTITUTE(ТДИД!P96,";",","))</f>
        <v>-</v>
      </c>
    </row>
    <row r="88" spans="1:15" x14ac:dyDescent="0.25">
      <c r="A88" t="s">
        <v>203</v>
      </c>
      <c r="B88" s="76" t="str">
        <f>IF(ТДИД!B97="","-",SUBSTITUTE(ТДИД!B97,";",","))</f>
        <v>-</v>
      </c>
      <c r="C88" s="76" t="str">
        <f>IF(ТДИД!C97="","-",VLOOKUP(ТДИД!C97,KODOVE_ISAK!$A$2:$B$3,2))</f>
        <v>-</v>
      </c>
      <c r="D88" s="76" t="str">
        <f>IF(ТДИД!D97="","-",VLOOKUP(ТДИД!D97,KODOVE_ISAK!$A$47:$B$49,2))</f>
        <v>-</v>
      </c>
      <c r="E88" s="76" t="str">
        <f>IF(ТДИД!F97="","-",SUBSTITUTE(ТДИД!F97,";",","))</f>
        <v>-</v>
      </c>
      <c r="F88" s="76" t="str">
        <f>IF(ТДИД!G97="","-",VLOOKUP(ТДИД!G97,KODOVE_ISAK!$A$53:$B$71,2,))</f>
        <v>-</v>
      </c>
      <c r="G88" s="76" t="str">
        <f>IF(ТДИД!H97="","-",SUBSTITUTE(ТДИД!H97,";",","))</f>
        <v>-</v>
      </c>
      <c r="H88" s="76" t="str">
        <f>IF(ТДИД!I97="","-",SUBSTITUTE(ТДИД!I97,";",","))</f>
        <v>-</v>
      </c>
      <c r="I88" s="76" t="str">
        <f>IF(ТДИД!J97="","-",SUBSTITUTE(ТДИД!J97,";",","))</f>
        <v>-</v>
      </c>
      <c r="J88" s="76" t="str">
        <f>IF(ТДИД!K96="","-",ТДИД!K96*100)</f>
        <v>-</v>
      </c>
      <c r="K88" s="76" t="str">
        <f>IF(ТДИД!L97="","-",SUBSTITUTE(ТДИД!L97,";",","))</f>
        <v>-</v>
      </c>
      <c r="L88" s="77" t="str">
        <f>IF(ТДИД!M97="X","X","-")</f>
        <v>-</v>
      </c>
      <c r="M88" s="77" t="str">
        <f>IF(ТДИД!N97="X","X","-")</f>
        <v>-</v>
      </c>
      <c r="N88" s="76" t="str">
        <f>IF(ТДИД!O97="","-",SUBSTITUTE(ТДИД!O97,";",","))</f>
        <v>-</v>
      </c>
      <c r="O88" s="76" t="str">
        <f>IF(ТДИД!P97="","-",SUBSTITUTE(ТДИД!P97,";",","))</f>
        <v>-</v>
      </c>
    </row>
    <row r="89" spans="1:15" x14ac:dyDescent="0.25">
      <c r="A89" t="s">
        <v>203</v>
      </c>
      <c r="B89" s="76" t="str">
        <f>IF(ТДИД!B98="","-",SUBSTITUTE(ТДИД!B98,";",","))</f>
        <v>-</v>
      </c>
      <c r="C89" s="76" t="str">
        <f>IF(ТДИД!C98="","-",VLOOKUP(ТДИД!C98,KODOVE_ISAK!$A$2:$B$3,2))</f>
        <v>-</v>
      </c>
      <c r="D89" s="76" t="str">
        <f>IF(ТДИД!D98="","-",VLOOKUP(ТДИД!D98,KODOVE_ISAK!$A$47:$B$49,2))</f>
        <v>-</v>
      </c>
      <c r="E89" s="76" t="str">
        <f>IF(ТДИД!F98="","-",SUBSTITUTE(ТДИД!F98,";",","))</f>
        <v>-</v>
      </c>
      <c r="F89" s="76" t="str">
        <f>IF(ТДИД!G98="","-",VLOOKUP(ТДИД!G98,KODOVE_ISAK!$A$53:$B$71,2,))</f>
        <v>-</v>
      </c>
      <c r="G89" s="76" t="str">
        <f>IF(ТДИД!H98="","-",SUBSTITUTE(ТДИД!H98,";",","))</f>
        <v>-</v>
      </c>
      <c r="H89" s="76" t="str">
        <f>IF(ТДИД!I98="","-",SUBSTITUTE(ТДИД!I98,";",","))</f>
        <v>-</v>
      </c>
      <c r="I89" s="76" t="str">
        <f>IF(ТДИД!J98="","-",SUBSTITUTE(ТДИД!J98,";",","))</f>
        <v>-</v>
      </c>
      <c r="J89" s="76" t="str">
        <f>IF(ТДИД!K97="","-",ТДИД!K97*100)</f>
        <v>-</v>
      </c>
      <c r="K89" s="76" t="str">
        <f>IF(ТДИД!L98="","-",SUBSTITUTE(ТДИД!L98,";",","))</f>
        <v>-</v>
      </c>
      <c r="L89" s="77" t="str">
        <f>IF(ТДИД!M98="X","X","-")</f>
        <v>-</v>
      </c>
      <c r="M89" s="77" t="str">
        <f>IF(ТДИД!N98="X","X","-")</f>
        <v>-</v>
      </c>
      <c r="N89" s="76" t="str">
        <f>IF(ТДИД!O98="","-",SUBSTITUTE(ТДИД!O98,";",","))</f>
        <v>-</v>
      </c>
      <c r="O89" s="76" t="str">
        <f>IF(ТДИД!P98="","-",SUBSTITUTE(ТДИД!P98,";",","))</f>
        <v>-</v>
      </c>
    </row>
    <row r="90" spans="1:15" x14ac:dyDescent="0.25">
      <c r="A90" t="s">
        <v>203</v>
      </c>
      <c r="B90" s="76" t="str">
        <f>IF(ТДИД!B99="","-",SUBSTITUTE(ТДИД!B99,";",","))</f>
        <v>-</v>
      </c>
      <c r="C90" s="76" t="str">
        <f>IF(ТДИД!C99="","-",VLOOKUP(ТДИД!C99,KODOVE_ISAK!$A$2:$B$3,2))</f>
        <v>-</v>
      </c>
      <c r="D90" s="76" t="str">
        <f>IF(ТДИД!D99="","-",VLOOKUP(ТДИД!D99,KODOVE_ISAK!$A$47:$B$49,2))</f>
        <v>-</v>
      </c>
      <c r="E90" s="76" t="str">
        <f>IF(ТДИД!F99="","-",SUBSTITUTE(ТДИД!F99,";",","))</f>
        <v>-</v>
      </c>
      <c r="F90" s="76" t="str">
        <f>IF(ТДИД!G99="","-",VLOOKUP(ТДИД!G99,KODOVE_ISAK!$A$53:$B$71,2,))</f>
        <v>-</v>
      </c>
      <c r="G90" s="76" t="str">
        <f>IF(ТДИД!H99="","-",SUBSTITUTE(ТДИД!H99,";",","))</f>
        <v>-</v>
      </c>
      <c r="H90" s="76" t="str">
        <f>IF(ТДИД!I99="","-",SUBSTITUTE(ТДИД!I99,";",","))</f>
        <v>-</v>
      </c>
      <c r="I90" s="76" t="str">
        <f>IF(ТДИД!J99="","-",SUBSTITUTE(ТДИД!J99,";",","))</f>
        <v>-</v>
      </c>
      <c r="J90" s="76" t="str">
        <f>IF(ТДИД!K98="","-",ТДИД!K98*100)</f>
        <v>-</v>
      </c>
      <c r="K90" s="76" t="str">
        <f>IF(ТДИД!L99="","-",SUBSTITUTE(ТДИД!L99,";",","))</f>
        <v>-</v>
      </c>
      <c r="L90" s="77" t="str">
        <f>IF(ТДИД!M99="X","X","-")</f>
        <v>-</v>
      </c>
      <c r="M90" s="77" t="str">
        <f>IF(ТДИД!N99="X","X","-")</f>
        <v>-</v>
      </c>
      <c r="N90" s="76" t="str">
        <f>IF(ТДИД!O99="","-",SUBSTITUTE(ТДИД!O99,";",","))</f>
        <v>-</v>
      </c>
      <c r="O90" s="76" t="str">
        <f>IF(ТДИД!P99="","-",SUBSTITUTE(ТДИД!P99,";",","))</f>
        <v>-</v>
      </c>
    </row>
    <row r="91" spans="1:15" x14ac:dyDescent="0.25">
      <c r="A91" t="s">
        <v>203</v>
      </c>
      <c r="B91" s="76" t="str">
        <f>IF(ТДИД!B100="","-",SUBSTITUTE(ТДИД!B100,";",","))</f>
        <v>-</v>
      </c>
      <c r="C91" s="76" t="str">
        <f>IF(ТДИД!C100="","-",VLOOKUP(ТДИД!C100,KODOVE_ISAK!$A$2:$B$3,2))</f>
        <v>-</v>
      </c>
      <c r="D91" s="76" t="str">
        <f>IF(ТДИД!D100="","-",VLOOKUP(ТДИД!D100,KODOVE_ISAK!$A$47:$B$49,2))</f>
        <v>-</v>
      </c>
      <c r="E91" s="76" t="str">
        <f>IF(ТДИД!F100="","-",SUBSTITUTE(ТДИД!F100,";",","))</f>
        <v>-</v>
      </c>
      <c r="F91" s="76" t="str">
        <f>IF(ТДИД!G100="","-",VLOOKUP(ТДИД!G100,KODOVE_ISAK!$A$53:$B$71,2,))</f>
        <v>-</v>
      </c>
      <c r="G91" s="76" t="str">
        <f>IF(ТДИД!H100="","-",SUBSTITUTE(ТДИД!H100,";",","))</f>
        <v>-</v>
      </c>
      <c r="H91" s="76" t="str">
        <f>IF(ТДИД!I100="","-",SUBSTITUTE(ТДИД!I100,";",","))</f>
        <v>-</v>
      </c>
      <c r="I91" s="76" t="str">
        <f>IF(ТДИД!J100="","-",SUBSTITUTE(ТДИД!J100,";",","))</f>
        <v>-</v>
      </c>
      <c r="J91" s="76" t="str">
        <f>IF(ТДИД!K99="","-",ТДИД!K99*100)</f>
        <v>-</v>
      </c>
      <c r="K91" s="76" t="str">
        <f>IF(ТДИД!L100="","-",SUBSTITUTE(ТДИД!L100,";",","))</f>
        <v>-</v>
      </c>
      <c r="L91" s="77" t="str">
        <f>IF(ТДИД!M100="X","X","-")</f>
        <v>-</v>
      </c>
      <c r="M91" s="77" t="str">
        <f>IF(ТДИД!N100="X","X","-")</f>
        <v>-</v>
      </c>
      <c r="N91" s="76" t="str">
        <f>IF(ТДИД!O100="","-",SUBSTITUTE(ТДИД!O100,";",","))</f>
        <v>-</v>
      </c>
      <c r="O91" s="76" t="str">
        <f>IF(ТДИД!P100="","-",SUBSTITUTE(ТДИД!P100,";",","))</f>
        <v>-</v>
      </c>
    </row>
    <row r="92" spans="1:15" x14ac:dyDescent="0.25">
      <c r="A92" t="s">
        <v>203</v>
      </c>
      <c r="B92" s="76" t="str">
        <f>IF(ТДИД!B101="","-",SUBSTITUTE(ТДИД!B101,";",","))</f>
        <v>-</v>
      </c>
      <c r="C92" s="76" t="str">
        <f>IF(ТДИД!C101="","-",VLOOKUP(ТДИД!C101,KODOVE_ISAK!$A$2:$B$3,2))</f>
        <v>-</v>
      </c>
      <c r="D92" s="76" t="str">
        <f>IF(ТДИД!D101="","-",VLOOKUP(ТДИД!D101,KODOVE_ISAK!$A$47:$B$49,2))</f>
        <v>-</v>
      </c>
      <c r="E92" s="76" t="str">
        <f>IF(ТДИД!F101="","-",SUBSTITUTE(ТДИД!F101,";",","))</f>
        <v>-</v>
      </c>
      <c r="F92" s="76" t="str">
        <f>IF(ТДИД!G101="","-",VLOOKUP(ТДИД!G101,KODOVE_ISAK!$A$53:$B$71,2,))</f>
        <v>-</v>
      </c>
      <c r="G92" s="76" t="str">
        <f>IF(ТДИД!H101="","-",SUBSTITUTE(ТДИД!H101,";",","))</f>
        <v>-</v>
      </c>
      <c r="H92" s="76" t="str">
        <f>IF(ТДИД!I101="","-",SUBSTITUTE(ТДИД!I101,";",","))</f>
        <v>-</v>
      </c>
      <c r="I92" s="76" t="str">
        <f>IF(ТДИД!J101="","-",SUBSTITUTE(ТДИД!J101,";",","))</f>
        <v>-</v>
      </c>
      <c r="J92" s="76" t="str">
        <f>IF(ТДИД!K100="","-",ТДИД!K100*100)</f>
        <v>-</v>
      </c>
      <c r="K92" s="76" t="str">
        <f>IF(ТДИД!L101="","-",SUBSTITUTE(ТДИД!L101,";",","))</f>
        <v>-</v>
      </c>
      <c r="L92" s="77" t="str">
        <f>IF(ТДИД!M101="X","X","-")</f>
        <v>-</v>
      </c>
      <c r="M92" s="77" t="str">
        <f>IF(ТДИД!N101="X","X","-")</f>
        <v>-</v>
      </c>
      <c r="N92" s="76" t="str">
        <f>IF(ТДИД!O101="","-",SUBSTITUTE(ТДИД!O101,";",","))</f>
        <v>-</v>
      </c>
      <c r="O92" s="76" t="str">
        <f>IF(ТДИД!P101="","-",SUBSTITUTE(ТДИД!P101,";",","))</f>
        <v>-</v>
      </c>
    </row>
    <row r="93" spans="1:15" x14ac:dyDescent="0.25">
      <c r="A93" t="s">
        <v>203</v>
      </c>
      <c r="B93" s="76" t="str">
        <f>IF(ТДИД!B102="","-",SUBSTITUTE(ТДИД!B102,";",","))</f>
        <v>-</v>
      </c>
      <c r="C93" s="76" t="str">
        <f>IF(ТДИД!C102="","-",VLOOKUP(ТДИД!C102,KODOVE_ISAK!$A$2:$B$3,2))</f>
        <v>-</v>
      </c>
      <c r="D93" s="76" t="str">
        <f>IF(ТДИД!D102="","-",VLOOKUP(ТДИД!D102,KODOVE_ISAK!$A$47:$B$49,2))</f>
        <v>-</v>
      </c>
      <c r="E93" s="76" t="str">
        <f>IF(ТДИД!F102="","-",SUBSTITUTE(ТДИД!F102,";",","))</f>
        <v>-</v>
      </c>
      <c r="F93" s="76" t="str">
        <f>IF(ТДИД!G102="","-",VLOOKUP(ТДИД!G102,KODOVE_ISAK!$A$53:$B$71,2,))</f>
        <v>-</v>
      </c>
      <c r="G93" s="76" t="str">
        <f>IF(ТДИД!H102="","-",SUBSTITUTE(ТДИД!H102,";",","))</f>
        <v>-</v>
      </c>
      <c r="H93" s="76" t="str">
        <f>IF(ТДИД!I102="","-",SUBSTITUTE(ТДИД!I102,";",","))</f>
        <v>-</v>
      </c>
      <c r="I93" s="76" t="str">
        <f>IF(ТДИД!J102="","-",SUBSTITUTE(ТДИД!J102,";",","))</f>
        <v>-</v>
      </c>
      <c r="J93" s="76" t="str">
        <f>IF(ТДИД!K101="","-",ТДИД!K101*100)</f>
        <v>-</v>
      </c>
      <c r="K93" s="76" t="str">
        <f>IF(ТДИД!L102="","-",SUBSTITUTE(ТДИД!L102,";",","))</f>
        <v>-</v>
      </c>
      <c r="L93" s="77" t="str">
        <f>IF(ТДИД!M102="X","X","-")</f>
        <v>-</v>
      </c>
      <c r="M93" s="77" t="str">
        <f>IF(ТДИД!N102="X","X","-")</f>
        <v>-</v>
      </c>
      <c r="N93" s="76" t="str">
        <f>IF(ТДИД!O102="","-",SUBSTITUTE(ТДИД!O102,";",","))</f>
        <v>-</v>
      </c>
      <c r="O93" s="76" t="str">
        <f>IF(ТДИД!P102="","-",SUBSTITUTE(ТДИД!P102,";",","))</f>
        <v>-</v>
      </c>
    </row>
    <row r="94" spans="1:15" x14ac:dyDescent="0.25">
      <c r="A94" t="s">
        <v>203</v>
      </c>
      <c r="B94" s="76" t="str">
        <f>IF(ТДИД!B103="","-",SUBSTITUTE(ТДИД!B103,";",","))</f>
        <v>-</v>
      </c>
      <c r="C94" s="76" t="str">
        <f>IF(ТДИД!C103="","-",VLOOKUP(ТДИД!C103,KODOVE_ISAK!$A$2:$B$3,2))</f>
        <v>-</v>
      </c>
      <c r="D94" s="76" t="str">
        <f>IF(ТДИД!D103="","-",VLOOKUP(ТДИД!D103,KODOVE_ISAK!$A$47:$B$49,2))</f>
        <v>-</v>
      </c>
      <c r="E94" s="76" t="str">
        <f>IF(ТДИД!F103="","-",SUBSTITUTE(ТДИД!F103,";",","))</f>
        <v>-</v>
      </c>
      <c r="F94" s="76" t="str">
        <f>IF(ТДИД!G103="","-",VLOOKUP(ТДИД!G103,KODOVE_ISAK!$A$53:$B$71,2,))</f>
        <v>-</v>
      </c>
      <c r="G94" s="76" t="str">
        <f>IF(ТДИД!H103="","-",SUBSTITUTE(ТДИД!H103,";",","))</f>
        <v>-</v>
      </c>
      <c r="H94" s="76" t="str">
        <f>IF(ТДИД!I103="","-",SUBSTITUTE(ТДИД!I103,";",","))</f>
        <v>-</v>
      </c>
      <c r="I94" s="76" t="str">
        <f>IF(ТДИД!J103="","-",SUBSTITUTE(ТДИД!J103,";",","))</f>
        <v>-</v>
      </c>
      <c r="J94" s="76" t="str">
        <f>IF(ТДИД!K102="","-",ТДИД!K102*100)</f>
        <v>-</v>
      </c>
      <c r="K94" s="76" t="str">
        <f>IF(ТДИД!L103="","-",SUBSTITUTE(ТДИД!L103,";",","))</f>
        <v>-</v>
      </c>
      <c r="L94" s="77" t="str">
        <f>IF(ТДИД!M103="X","X","-")</f>
        <v>-</v>
      </c>
      <c r="M94" s="77" t="str">
        <f>IF(ТДИД!N103="X","X","-")</f>
        <v>-</v>
      </c>
      <c r="N94" s="76" t="str">
        <f>IF(ТДИД!O103="","-",SUBSTITUTE(ТДИД!O103,";",","))</f>
        <v>-</v>
      </c>
      <c r="O94" s="76" t="str">
        <f>IF(ТДИД!P103="","-",SUBSTITUTE(ТДИД!P103,";",","))</f>
        <v>-</v>
      </c>
    </row>
    <row r="95" spans="1:15" x14ac:dyDescent="0.25">
      <c r="A95" t="s">
        <v>203</v>
      </c>
      <c r="B95" s="76" t="str">
        <f>IF(ТДИД!B104="","-",SUBSTITUTE(ТДИД!B104,";",","))</f>
        <v>-</v>
      </c>
      <c r="C95" s="76" t="str">
        <f>IF(ТДИД!C104="","-",VLOOKUP(ТДИД!C104,KODOVE_ISAK!$A$2:$B$3,2))</f>
        <v>-</v>
      </c>
      <c r="D95" s="76" t="str">
        <f>IF(ТДИД!D104="","-",VLOOKUP(ТДИД!D104,KODOVE_ISAK!$A$47:$B$49,2))</f>
        <v>-</v>
      </c>
      <c r="E95" s="76" t="str">
        <f>IF(ТДИД!F104="","-",SUBSTITUTE(ТДИД!F104,";",","))</f>
        <v>-</v>
      </c>
      <c r="F95" s="76" t="str">
        <f>IF(ТДИД!G104="","-",VLOOKUP(ТДИД!G104,KODOVE_ISAK!$A$53:$B$71,2,))</f>
        <v>-</v>
      </c>
      <c r="G95" s="76" t="str">
        <f>IF(ТДИД!H104="","-",SUBSTITUTE(ТДИД!H104,";",","))</f>
        <v>-</v>
      </c>
      <c r="H95" s="76" t="str">
        <f>IF(ТДИД!I104="","-",SUBSTITUTE(ТДИД!I104,";",","))</f>
        <v>-</v>
      </c>
      <c r="I95" s="76" t="str">
        <f>IF(ТДИД!J104="","-",SUBSTITUTE(ТДИД!J104,";",","))</f>
        <v>-</v>
      </c>
      <c r="J95" s="76" t="str">
        <f>IF(ТДИД!K103="","-",ТДИД!K103*100)</f>
        <v>-</v>
      </c>
      <c r="K95" s="76" t="str">
        <f>IF(ТДИД!L104="","-",SUBSTITUTE(ТДИД!L104,";",","))</f>
        <v>-</v>
      </c>
      <c r="L95" s="77" t="str">
        <f>IF(ТДИД!M104="X","X","-")</f>
        <v>-</v>
      </c>
      <c r="M95" s="77" t="str">
        <f>IF(ТДИД!N104="X","X","-")</f>
        <v>-</v>
      </c>
      <c r="N95" s="76" t="str">
        <f>IF(ТДИД!O104="","-",SUBSTITUTE(ТДИД!O104,";",","))</f>
        <v>-</v>
      </c>
      <c r="O95" s="76" t="str">
        <f>IF(ТДИД!P104="","-",SUBSTITUTE(ТДИД!P104,";",","))</f>
        <v>-</v>
      </c>
    </row>
    <row r="96" spans="1:15" x14ac:dyDescent="0.25">
      <c r="A96" t="s">
        <v>203</v>
      </c>
      <c r="B96" s="76" t="str">
        <f>IF(ТДИД!B105="","-",SUBSTITUTE(ТДИД!B105,";",","))</f>
        <v>-</v>
      </c>
      <c r="C96" s="76" t="str">
        <f>IF(ТДИД!C105="","-",VLOOKUP(ТДИД!C105,KODOVE_ISAK!$A$2:$B$3,2))</f>
        <v>-</v>
      </c>
      <c r="D96" s="76" t="str">
        <f>IF(ТДИД!D105="","-",VLOOKUP(ТДИД!D105,KODOVE_ISAK!$A$47:$B$49,2))</f>
        <v>-</v>
      </c>
      <c r="E96" s="76" t="str">
        <f>IF(ТДИД!F105="","-",SUBSTITUTE(ТДИД!F105,";",","))</f>
        <v>-</v>
      </c>
      <c r="F96" s="76" t="str">
        <f>IF(ТДИД!G105="","-",VLOOKUP(ТДИД!G105,KODOVE_ISAK!$A$53:$B$71,2,))</f>
        <v>-</v>
      </c>
      <c r="G96" s="76" t="str">
        <f>IF(ТДИД!H105="","-",SUBSTITUTE(ТДИД!H105,";",","))</f>
        <v>-</v>
      </c>
      <c r="H96" s="76" t="str">
        <f>IF(ТДИД!I105="","-",SUBSTITUTE(ТДИД!I105,";",","))</f>
        <v>-</v>
      </c>
      <c r="I96" s="76" t="str">
        <f>IF(ТДИД!J105="","-",SUBSTITUTE(ТДИД!J105,";",","))</f>
        <v>-</v>
      </c>
      <c r="J96" s="76" t="str">
        <f>IF(ТДИД!K104="","-",ТДИД!K104*100)</f>
        <v>-</v>
      </c>
      <c r="K96" s="76" t="str">
        <f>IF(ТДИД!L105="","-",SUBSTITUTE(ТДИД!L105,";",","))</f>
        <v>-</v>
      </c>
      <c r="L96" s="77" t="str">
        <f>IF(ТДИД!M105="X","X","-")</f>
        <v>-</v>
      </c>
      <c r="M96" s="77" t="str">
        <f>IF(ТДИД!N105="X","X","-")</f>
        <v>-</v>
      </c>
      <c r="N96" s="76" t="str">
        <f>IF(ТДИД!O105="","-",SUBSTITUTE(ТДИД!O105,";",","))</f>
        <v>-</v>
      </c>
      <c r="O96" s="76" t="str">
        <f>IF(ТДИД!P105="","-",SUBSTITUTE(ТДИД!P105,";",","))</f>
        <v>-</v>
      </c>
    </row>
    <row r="97" spans="1:15" x14ac:dyDescent="0.25">
      <c r="A97" t="s">
        <v>203</v>
      </c>
      <c r="B97" s="76" t="str">
        <f>IF(ТДИД!B106="","-",SUBSTITUTE(ТДИД!B106,";",","))</f>
        <v>-</v>
      </c>
      <c r="C97" s="76" t="str">
        <f>IF(ТДИД!C106="","-",VLOOKUP(ТДИД!C106,KODOVE_ISAK!$A$2:$B$3,2))</f>
        <v>-</v>
      </c>
      <c r="D97" s="76" t="str">
        <f>IF(ТДИД!D106="","-",VLOOKUP(ТДИД!D106,KODOVE_ISAK!$A$47:$B$49,2))</f>
        <v>-</v>
      </c>
      <c r="E97" s="76" t="str">
        <f>IF(ТДИД!F106="","-",SUBSTITUTE(ТДИД!F106,";",","))</f>
        <v>-</v>
      </c>
      <c r="F97" s="76" t="str">
        <f>IF(ТДИД!G106="","-",VLOOKUP(ТДИД!G106,KODOVE_ISAK!$A$53:$B$71,2,))</f>
        <v>-</v>
      </c>
      <c r="G97" s="76" t="str">
        <f>IF(ТДИД!H106="","-",SUBSTITUTE(ТДИД!H106,";",","))</f>
        <v>-</v>
      </c>
      <c r="H97" s="76" t="str">
        <f>IF(ТДИД!I106="","-",SUBSTITUTE(ТДИД!I106,";",","))</f>
        <v>-</v>
      </c>
      <c r="I97" s="76" t="str">
        <f>IF(ТДИД!J106="","-",SUBSTITUTE(ТДИД!J106,";",","))</f>
        <v>-</v>
      </c>
      <c r="J97" s="76" t="str">
        <f>IF(ТДИД!K105="","-",ТДИД!K105*100)</f>
        <v>-</v>
      </c>
      <c r="K97" s="76" t="str">
        <f>IF(ТДИД!L106="","-",SUBSTITUTE(ТДИД!L106,";",","))</f>
        <v>-</v>
      </c>
      <c r="L97" s="77" t="str">
        <f>IF(ТДИД!M106="X","X","-")</f>
        <v>-</v>
      </c>
      <c r="M97" s="77" t="str">
        <f>IF(ТДИД!N106="X","X","-")</f>
        <v>-</v>
      </c>
      <c r="N97" s="76" t="str">
        <f>IF(ТДИД!O106="","-",SUBSTITUTE(ТДИД!O106,";",","))</f>
        <v>-</v>
      </c>
      <c r="O97" s="76" t="str">
        <f>IF(ТДИД!P106="","-",SUBSTITUTE(ТДИД!P106,";",","))</f>
        <v>-</v>
      </c>
    </row>
    <row r="98" spans="1:15" x14ac:dyDescent="0.25">
      <c r="A98" t="s">
        <v>203</v>
      </c>
      <c r="B98" s="76" t="str">
        <f>IF(ТДИД!B107="","-",SUBSTITUTE(ТДИД!B107,";",","))</f>
        <v>-</v>
      </c>
      <c r="C98" s="76" t="str">
        <f>IF(ТДИД!C107="","-",VLOOKUP(ТДИД!C107,KODOVE_ISAK!$A$2:$B$3,2))</f>
        <v>-</v>
      </c>
      <c r="D98" s="76" t="str">
        <f>IF(ТДИД!D107="","-",VLOOKUP(ТДИД!D107,KODOVE_ISAK!$A$47:$B$49,2))</f>
        <v>-</v>
      </c>
      <c r="E98" s="76" t="str">
        <f>IF(ТДИД!F107="","-",SUBSTITUTE(ТДИД!F107,";",","))</f>
        <v>-</v>
      </c>
      <c r="F98" s="76" t="str">
        <f>IF(ТДИД!G107="","-",VLOOKUP(ТДИД!G107,KODOVE_ISAK!$A$53:$B$71,2,))</f>
        <v>-</v>
      </c>
      <c r="G98" s="76" t="str">
        <f>IF(ТДИД!H107="","-",SUBSTITUTE(ТДИД!H107,";",","))</f>
        <v>-</v>
      </c>
      <c r="H98" s="76" t="str">
        <f>IF(ТДИД!I107="","-",SUBSTITUTE(ТДИД!I107,";",","))</f>
        <v>-</v>
      </c>
      <c r="I98" s="76" t="str">
        <f>IF(ТДИД!J107="","-",SUBSTITUTE(ТДИД!J107,";",","))</f>
        <v>-</v>
      </c>
      <c r="J98" s="76" t="str">
        <f>IF(ТДИД!K106="","-",ТДИД!K106*100)</f>
        <v>-</v>
      </c>
      <c r="K98" s="76" t="str">
        <f>IF(ТДИД!L107="","-",SUBSTITUTE(ТДИД!L107,";",","))</f>
        <v>-</v>
      </c>
      <c r="L98" s="77" t="str">
        <f>IF(ТДИД!M107="X","X","-")</f>
        <v>-</v>
      </c>
      <c r="M98" s="77" t="str">
        <f>IF(ТДИД!N107="X","X","-")</f>
        <v>-</v>
      </c>
      <c r="N98" s="76" t="str">
        <f>IF(ТДИД!O107="","-",SUBSTITUTE(ТДИД!O107,";",","))</f>
        <v>-</v>
      </c>
      <c r="O98" s="76" t="str">
        <f>IF(ТДИД!P107="","-",SUBSTITUTE(ТДИД!P107,";",","))</f>
        <v>-</v>
      </c>
    </row>
    <row r="99" spans="1:15" x14ac:dyDescent="0.25">
      <c r="A99" t="s">
        <v>203</v>
      </c>
      <c r="B99" s="76" t="str">
        <f>IF(ТДИД!B108="","-",SUBSTITUTE(ТДИД!B108,";",","))</f>
        <v>-</v>
      </c>
      <c r="C99" s="76" t="str">
        <f>IF(ТДИД!C108="","-",VLOOKUP(ТДИД!C108,KODOVE_ISAK!$A$2:$B$3,2))</f>
        <v>-</v>
      </c>
      <c r="D99" s="76" t="str">
        <f>IF(ТДИД!D108="","-",VLOOKUP(ТДИД!D108,KODOVE_ISAK!$A$47:$B$49,2))</f>
        <v>-</v>
      </c>
      <c r="E99" s="76" t="str">
        <f>IF(ТДИД!F108="","-",SUBSTITUTE(ТДИД!F108,";",","))</f>
        <v>-</v>
      </c>
      <c r="F99" s="76" t="str">
        <f>IF(ТДИД!G108="","-",VLOOKUP(ТДИД!G108,KODOVE_ISAK!$A$53:$B$71,2,))</f>
        <v>-</v>
      </c>
      <c r="G99" s="76" t="str">
        <f>IF(ТДИД!H108="","-",SUBSTITUTE(ТДИД!H108,";",","))</f>
        <v>-</v>
      </c>
      <c r="H99" s="76" t="str">
        <f>IF(ТДИД!I108="","-",SUBSTITUTE(ТДИД!I108,";",","))</f>
        <v>-</v>
      </c>
      <c r="I99" s="76" t="str">
        <f>IF(ТДИД!J108="","-",SUBSTITUTE(ТДИД!J108,";",","))</f>
        <v>-</v>
      </c>
      <c r="J99" s="76" t="str">
        <f>IF(ТДИД!K107="","-",ТДИД!K107*100)</f>
        <v>-</v>
      </c>
      <c r="K99" s="76" t="str">
        <f>IF(ТДИД!L108="","-",SUBSTITUTE(ТДИД!L108,";",","))</f>
        <v>-</v>
      </c>
      <c r="L99" s="77" t="str">
        <f>IF(ТДИД!M108="X","X","-")</f>
        <v>-</v>
      </c>
      <c r="M99" s="77" t="str">
        <f>IF(ТДИД!N108="X","X","-")</f>
        <v>-</v>
      </c>
      <c r="N99" s="76" t="str">
        <f>IF(ТДИД!O108="","-",SUBSTITUTE(ТДИД!O108,";",","))</f>
        <v>-</v>
      </c>
      <c r="O99" s="76" t="str">
        <f>IF(ТДИД!P108="","-",SUBSTITUTE(ТДИД!P108,";",","))</f>
        <v>-</v>
      </c>
    </row>
    <row r="100" spans="1:15" x14ac:dyDescent="0.25">
      <c r="A100" t="s">
        <v>203</v>
      </c>
      <c r="B100" s="76" t="str">
        <f>IF(ТДИД!B109="","-",SUBSTITUTE(ТДИД!B109,";",","))</f>
        <v>-</v>
      </c>
      <c r="C100" s="76" t="str">
        <f>IF(ТДИД!C109="","-",VLOOKUP(ТДИД!C109,KODOVE_ISAK!$A$2:$B$3,2))</f>
        <v>-</v>
      </c>
      <c r="D100" s="76" t="str">
        <f>IF(ТДИД!D109="","-",VLOOKUP(ТДИД!D109,KODOVE_ISAK!$A$47:$B$49,2))</f>
        <v>-</v>
      </c>
      <c r="E100" s="76" t="str">
        <f>IF(ТДИД!F109="","-",SUBSTITUTE(ТДИД!F109,";",","))</f>
        <v>-</v>
      </c>
      <c r="F100" s="76" t="str">
        <f>IF(ТДИД!G109="","-",VLOOKUP(ТДИД!G109,KODOVE_ISAK!$A$53:$B$71,2,))</f>
        <v>-</v>
      </c>
      <c r="G100" s="76" t="str">
        <f>IF(ТДИД!H109="","-",SUBSTITUTE(ТДИД!H109,";",","))</f>
        <v>-</v>
      </c>
      <c r="H100" s="76" t="str">
        <f>IF(ТДИД!I109="","-",SUBSTITUTE(ТДИД!I109,";",","))</f>
        <v>-</v>
      </c>
      <c r="I100" s="76" t="str">
        <f>IF(ТДИД!J109="","-",SUBSTITUTE(ТДИД!J109,";",","))</f>
        <v>-</v>
      </c>
      <c r="J100" s="76" t="str">
        <f>IF(ТДИД!K108="","-",ТДИД!K108*100)</f>
        <v>-</v>
      </c>
      <c r="K100" s="76" t="str">
        <f>IF(ТДИД!L109="","-",SUBSTITUTE(ТДИД!L109,";",","))</f>
        <v>-</v>
      </c>
      <c r="L100" s="77" t="str">
        <f>IF(ТДИД!M109="X","X","-")</f>
        <v>-</v>
      </c>
      <c r="M100" s="77" t="str">
        <f>IF(ТДИД!N109="X","X","-")</f>
        <v>-</v>
      </c>
      <c r="N100" s="76" t="str">
        <f>IF(ТДИД!O109="","-",SUBSTITUTE(ТДИД!O109,";",","))</f>
        <v>-</v>
      </c>
      <c r="O100" s="76" t="str">
        <f>IF(ТДИД!P109="","-",SUBSTITUTE(ТДИД!P109,";",","))</f>
        <v>-</v>
      </c>
    </row>
    <row r="101" spans="1:15" x14ac:dyDescent="0.25">
      <c r="A101" t="s">
        <v>203</v>
      </c>
      <c r="B101" s="76" t="str">
        <f>IF(ТДИД!B110="","-",SUBSTITUTE(ТДИД!B110,";",","))</f>
        <v>-</v>
      </c>
      <c r="C101" s="76" t="str">
        <f>IF(ТДИД!C110="","-",VLOOKUP(ТДИД!C110,KODOVE_ISAK!$A$2:$B$3,2))</f>
        <v>-</v>
      </c>
      <c r="D101" s="76" t="str">
        <f>IF(ТДИД!D110="","-",VLOOKUP(ТДИД!D110,KODOVE_ISAK!$A$47:$B$49,2))</f>
        <v>-</v>
      </c>
      <c r="E101" s="76" t="str">
        <f>IF(ТДИД!F110="","-",SUBSTITUTE(ТДИД!F110,";",","))</f>
        <v>-</v>
      </c>
      <c r="F101" s="76" t="str">
        <f>IF(ТДИД!G110="","-",VLOOKUP(ТДИД!G110,KODOVE_ISAK!$A$53:$B$71,2,))</f>
        <v>-</v>
      </c>
      <c r="G101" s="76" t="str">
        <f>IF(ТДИД!H110="","-",SUBSTITUTE(ТДИД!H110,";",","))</f>
        <v>-</v>
      </c>
      <c r="H101" s="76" t="str">
        <f>IF(ТДИД!I110="","-",SUBSTITUTE(ТДИД!I110,";",","))</f>
        <v>-</v>
      </c>
      <c r="I101" s="76" t="str">
        <f>IF(ТДИД!J110="","-",SUBSTITUTE(ТДИД!J110,";",","))</f>
        <v>-</v>
      </c>
      <c r="J101" s="76" t="str">
        <f>IF(ТДИД!K109="","-",ТДИД!K109*100)</f>
        <v>-</v>
      </c>
      <c r="K101" s="76" t="str">
        <f>IF(ТДИД!L110="","-",SUBSTITUTE(ТДИД!L110,";",","))</f>
        <v>-</v>
      </c>
      <c r="L101" s="77" t="str">
        <f>IF(ТДИД!M110="X","X","-")</f>
        <v>-</v>
      </c>
      <c r="M101" s="77" t="str">
        <f>IF(ТДИД!N110="X","X","-")</f>
        <v>-</v>
      </c>
      <c r="N101" s="76" t="str">
        <f>IF(ТДИД!O110="","-",SUBSTITUTE(ТДИД!O110,";",","))</f>
        <v>-</v>
      </c>
      <c r="O101" s="76" t="str">
        <f>IF(ТДИД!P110="","-",SUBSTITUTE(ТДИД!P110,";",","))</f>
        <v>-</v>
      </c>
    </row>
    <row r="102" spans="1:15" x14ac:dyDescent="0.25">
      <c r="A102" t="s">
        <v>203</v>
      </c>
      <c r="B102" s="76" t="str">
        <f>IF(ТДИД!B111="","-",SUBSTITUTE(ТДИД!B111,";",","))</f>
        <v>-</v>
      </c>
      <c r="C102" s="76" t="str">
        <f>IF(ТДИД!C111="","-",VLOOKUP(ТДИД!C111,KODOVE_ISAK!$A$2:$B$3,2))</f>
        <v>-</v>
      </c>
      <c r="D102" s="76" t="str">
        <f>IF(ТДИД!D111="","-",VLOOKUP(ТДИД!D111,KODOVE_ISAK!$A$47:$B$49,2))</f>
        <v>-</v>
      </c>
      <c r="E102" s="76" t="str">
        <f>IF(ТДИД!F111="","-",SUBSTITUTE(ТДИД!F111,";",","))</f>
        <v>-</v>
      </c>
      <c r="F102" s="76" t="str">
        <f>IF(ТДИД!G111="","-",VLOOKUP(ТДИД!G111,KODOVE_ISAK!$A$53:$B$71,2,))</f>
        <v>-</v>
      </c>
      <c r="G102" s="76" t="str">
        <f>IF(ТДИД!H111="","-",SUBSTITUTE(ТДИД!H111,";",","))</f>
        <v>-</v>
      </c>
      <c r="H102" s="76" t="str">
        <f>IF(ТДИД!I111="","-",SUBSTITUTE(ТДИД!I111,";",","))</f>
        <v>-</v>
      </c>
      <c r="I102" s="76" t="str">
        <f>IF(ТДИД!J111="","-",SUBSTITUTE(ТДИД!J111,";",","))</f>
        <v>-</v>
      </c>
      <c r="J102" s="76" t="str">
        <f>IF(ТДИД!K110="","-",ТДИД!K110*100)</f>
        <v>-</v>
      </c>
      <c r="K102" s="76" t="str">
        <f>IF(ТДИД!L111="","-",SUBSTITUTE(ТДИД!L111,";",","))</f>
        <v>-</v>
      </c>
      <c r="L102" s="77" t="str">
        <f>IF(ТДИД!M111="X","X","-")</f>
        <v>-</v>
      </c>
      <c r="M102" s="77" t="str">
        <f>IF(ТДИД!N111="X","X","-")</f>
        <v>-</v>
      </c>
      <c r="N102" s="76" t="str">
        <f>IF(ТДИД!O111="","-",SUBSTITUTE(ТДИД!O111,";",","))</f>
        <v>-</v>
      </c>
      <c r="O102" s="76" t="str">
        <f>IF(ТДИД!P111="","-",SUBSTITUTE(ТДИД!P111,";",","))</f>
        <v>-</v>
      </c>
    </row>
    <row r="103" spans="1:15" x14ac:dyDescent="0.25">
      <c r="A103" t="s">
        <v>203</v>
      </c>
      <c r="B103" s="76" t="str">
        <f>IF(ТДИД!B112="","-",SUBSTITUTE(ТДИД!B112,";",","))</f>
        <v>-</v>
      </c>
      <c r="C103" s="76" t="str">
        <f>IF(ТДИД!C112="","-",VLOOKUP(ТДИД!C112,KODOVE_ISAK!$A$2:$B$3,2))</f>
        <v>-</v>
      </c>
      <c r="D103" s="76" t="str">
        <f>IF(ТДИД!D112="","-",VLOOKUP(ТДИД!D112,KODOVE_ISAK!$A$47:$B$49,2))</f>
        <v>-</v>
      </c>
      <c r="E103" s="76" t="str">
        <f>IF(ТДИД!F112="","-",SUBSTITUTE(ТДИД!F112,";",","))</f>
        <v>-</v>
      </c>
      <c r="F103" s="76" t="str">
        <f>IF(ТДИД!G112="","-",VLOOKUP(ТДИД!G112,KODOVE_ISAK!$A$53:$B$71,2,))</f>
        <v>-</v>
      </c>
      <c r="G103" s="76" t="str">
        <f>IF(ТДИД!H112="","-",SUBSTITUTE(ТДИД!H112,";",","))</f>
        <v>-</v>
      </c>
      <c r="H103" s="76" t="str">
        <f>IF(ТДИД!I112="","-",SUBSTITUTE(ТДИД!I112,";",","))</f>
        <v>-</v>
      </c>
      <c r="I103" s="76" t="str">
        <f>IF(ТДИД!J112="","-",SUBSTITUTE(ТДИД!J112,";",","))</f>
        <v>-</v>
      </c>
      <c r="J103" s="76" t="str">
        <f>IF(ТДИД!K111="","-",ТДИД!K111*100)</f>
        <v>-</v>
      </c>
      <c r="K103" s="76" t="str">
        <f>IF(ТДИД!L112="","-",SUBSTITUTE(ТДИД!L112,";",","))</f>
        <v>-</v>
      </c>
      <c r="L103" s="77" t="str">
        <f>IF(ТДИД!M112="X","X","-")</f>
        <v>-</v>
      </c>
      <c r="M103" s="77" t="str">
        <f>IF(ТДИД!N112="X","X","-")</f>
        <v>-</v>
      </c>
      <c r="N103" s="76" t="str">
        <f>IF(ТДИД!O112="","-",SUBSTITUTE(ТДИД!O112,";",","))</f>
        <v>-</v>
      </c>
      <c r="O103" s="76" t="str">
        <f>IF(ТДИД!P112="","-",SUBSTITUTE(ТДИД!P112,";",","))</f>
        <v>-</v>
      </c>
    </row>
    <row r="104" spans="1:15" x14ac:dyDescent="0.25">
      <c r="A104" t="s">
        <v>202</v>
      </c>
      <c r="B104" s="76" t="str">
        <f>IF(ТДИД!B114="","-",SUBSTITUTE(ТДИД!B114,";",","))</f>
        <v>-</v>
      </c>
      <c r="C104" s="76" t="str">
        <f>IF(ТДИД!C114="","-",VLOOKUP(ТДИД!C114,KODOVE_ISAK!$A$2:$B$3,2))</f>
        <v>-</v>
      </c>
      <c r="D104" s="76" t="str">
        <f>IF(ТДИД!D114="","-",VLOOKUP(ТДИД!D114,KODOVE_ISAK!$A$47:$B$49,2))</f>
        <v>-</v>
      </c>
      <c r="E104" s="76" t="str">
        <f>IF(ТДИД!F114="","-",SUBSTITUTE(ТДИД!F114,";",","))</f>
        <v>-</v>
      </c>
      <c r="F104" s="76" t="str">
        <f>IF(ТДИД!G114="","-",VLOOKUP(ТДИД!G114,KODOVE_ISAK!$A$53:$B$71,2,))</f>
        <v>-</v>
      </c>
      <c r="G104" s="76" t="str">
        <f>IF(ТДИД!H114="","-",SUBSTITUTE(ТДИД!H114,";",","))</f>
        <v>-</v>
      </c>
      <c r="H104" s="76" t="str">
        <f>IF(ТДИД!I114="","-",SUBSTITUTE(ТДИД!I114,";",","))</f>
        <v>-</v>
      </c>
      <c r="I104" s="76" t="str">
        <f>IF(ТДИД!J114="","-",SUBSTITUTE(ТДИД!J114,";",","))</f>
        <v>-</v>
      </c>
      <c r="J104" s="76" t="str">
        <f>IF(ТДИД!K112="","-",ТДИД!K112*100)</f>
        <v>-</v>
      </c>
      <c r="K104" s="76" t="str">
        <f>IF(ТДИД!L114="","-",SUBSTITUTE(ТДИД!L114,";",","))</f>
        <v>-</v>
      </c>
      <c r="L104" s="77" t="str">
        <f>IF(ТДИД!M114="X","X","-")</f>
        <v>-</v>
      </c>
      <c r="M104" s="77" t="str">
        <f>IF(ТДИД!N114="X","X","-")</f>
        <v>-</v>
      </c>
      <c r="N104" s="76" t="str">
        <f>IF(ТДИД!O114="","-",SUBSTITUTE(ТДИД!O114,";",","))</f>
        <v>-</v>
      </c>
      <c r="O104" s="76" t="str">
        <f>IF(ТДИД!P114="","-",SUBSTITUTE(ТДИД!P114,";",","))</f>
        <v>-</v>
      </c>
    </row>
    <row r="105" spans="1:15" x14ac:dyDescent="0.25">
      <c r="A105" t="s">
        <v>202</v>
      </c>
      <c r="B105" s="76" t="str">
        <f>IF(ТДИД!B115="","-",SUBSTITUTE(ТДИД!B115,";",","))</f>
        <v>-</v>
      </c>
      <c r="C105" s="76" t="str">
        <f>IF(ТДИД!C115="","-",VLOOKUP(ТДИД!C115,KODOVE_ISAK!$A$2:$B$3,2))</f>
        <v>-</v>
      </c>
      <c r="D105" s="76" t="str">
        <f>IF(ТДИД!D115="","-",VLOOKUP(ТДИД!D115,KODOVE_ISAK!$A$47:$B$49,2))</f>
        <v>-</v>
      </c>
      <c r="E105" s="76" t="str">
        <f>IF(ТДИД!F115="","-",SUBSTITUTE(ТДИД!F115,";",","))</f>
        <v>-</v>
      </c>
      <c r="F105" s="76" t="str">
        <f>IF(ТДИД!G115="","-",VLOOKUP(ТДИД!G115,KODOVE_ISAK!$A$53:$B$71,2,))</f>
        <v>-</v>
      </c>
      <c r="G105" s="76" t="str">
        <f>IF(ТДИД!H115="","-",SUBSTITUTE(ТДИД!H115,";",","))</f>
        <v>-</v>
      </c>
      <c r="H105" s="76" t="str">
        <f>IF(ТДИД!I115="","-",SUBSTITUTE(ТДИД!I115,";",","))</f>
        <v>-</v>
      </c>
      <c r="I105" s="76" t="str">
        <f>IF(ТДИД!J115="","-",SUBSTITUTE(ТДИД!J115,";",","))</f>
        <v>-</v>
      </c>
      <c r="J105" s="76" t="str">
        <f>IF(ТДИД!K113="","-",ТДИД!K113*100)</f>
        <v>-</v>
      </c>
      <c r="K105" s="76" t="str">
        <f>IF(ТДИД!L115="","-",SUBSTITUTE(ТДИД!L115,";",","))</f>
        <v>-</v>
      </c>
      <c r="L105" s="77" t="str">
        <f>IF(ТДИД!M115="X","X","-")</f>
        <v>-</v>
      </c>
      <c r="M105" s="77" t="str">
        <f>IF(ТДИД!N115="X","X","-")</f>
        <v>-</v>
      </c>
      <c r="N105" s="76" t="str">
        <f>IF(ТДИД!O115="","-",SUBSTITUTE(ТДИД!O115,";",","))</f>
        <v>-</v>
      </c>
      <c r="O105" s="76" t="str">
        <f>IF(ТДИД!P115="","-",SUBSTITUTE(ТДИД!P115,";",","))</f>
        <v>-</v>
      </c>
    </row>
    <row r="106" spans="1:15" x14ac:dyDescent="0.25">
      <c r="A106" t="s">
        <v>202</v>
      </c>
      <c r="B106" s="76" t="str">
        <f>IF(ТДИД!B116="","-",SUBSTITUTE(ТДИД!B116,";",","))</f>
        <v>-</v>
      </c>
      <c r="C106" s="76" t="str">
        <f>IF(ТДИД!C116="","-",VLOOKUP(ТДИД!C116,KODOVE_ISAK!$A$2:$B$3,2))</f>
        <v>-</v>
      </c>
      <c r="D106" s="76" t="str">
        <f>IF(ТДИД!D116="","-",VLOOKUP(ТДИД!D116,KODOVE_ISAK!$A$47:$B$49,2))</f>
        <v>-</v>
      </c>
      <c r="E106" s="76" t="str">
        <f>IF(ТДИД!F116="","-",SUBSTITUTE(ТДИД!F116,";",","))</f>
        <v>-</v>
      </c>
      <c r="F106" s="76" t="str">
        <f>IF(ТДИД!G116="","-",VLOOKUP(ТДИД!G116,KODOVE_ISAK!$A$53:$B$71,2,))</f>
        <v>-</v>
      </c>
      <c r="G106" s="76" t="str">
        <f>IF(ТДИД!H116="","-",SUBSTITUTE(ТДИД!H116,";",","))</f>
        <v>-</v>
      </c>
      <c r="H106" s="76" t="str">
        <f>IF(ТДИД!I116="","-",SUBSTITUTE(ТДИД!I116,";",","))</f>
        <v>-</v>
      </c>
      <c r="I106" s="76" t="str">
        <f>IF(ТДИД!J116="","-",SUBSTITUTE(ТДИД!J116,";",","))</f>
        <v>-</v>
      </c>
      <c r="J106" s="76" t="str">
        <f>IF(ТДИД!K114="","-",ТДИД!K114*100)</f>
        <v>-</v>
      </c>
      <c r="K106" s="76" t="str">
        <f>IF(ТДИД!L116="","-",SUBSTITUTE(ТДИД!L116,";",","))</f>
        <v>-</v>
      </c>
      <c r="L106" s="77" t="str">
        <f>IF(ТДИД!M116="X","X","-")</f>
        <v>-</v>
      </c>
      <c r="M106" s="77" t="str">
        <f>IF(ТДИД!N116="X","X","-")</f>
        <v>-</v>
      </c>
      <c r="N106" s="76" t="str">
        <f>IF(ТДИД!O116="","-",SUBSTITUTE(ТДИД!O116,";",","))</f>
        <v>-</v>
      </c>
      <c r="O106" s="76" t="str">
        <f>IF(ТДИД!P116="","-",SUBSTITUTE(ТДИД!P116,";",","))</f>
        <v>-</v>
      </c>
    </row>
    <row r="107" spans="1:15" x14ac:dyDescent="0.25">
      <c r="A107" t="s">
        <v>202</v>
      </c>
      <c r="B107" s="76" t="str">
        <f>IF(ТДИД!B117="","-",SUBSTITUTE(ТДИД!B117,";",","))</f>
        <v>-</v>
      </c>
      <c r="C107" s="76" t="str">
        <f>IF(ТДИД!C117="","-",VLOOKUP(ТДИД!C117,KODOVE_ISAK!$A$2:$B$3,2))</f>
        <v>-</v>
      </c>
      <c r="D107" s="76" t="str">
        <f>IF(ТДИД!D117="","-",VLOOKUP(ТДИД!D117,KODOVE_ISAK!$A$47:$B$49,2))</f>
        <v>-</v>
      </c>
      <c r="E107" s="76" t="str">
        <f>IF(ТДИД!F117="","-",SUBSTITUTE(ТДИД!F117,";",","))</f>
        <v>-</v>
      </c>
      <c r="F107" s="76" t="str">
        <f>IF(ТДИД!G117="","-",VLOOKUP(ТДИД!G117,KODOVE_ISAK!$A$53:$B$71,2,))</f>
        <v>-</v>
      </c>
      <c r="G107" s="76" t="str">
        <f>IF(ТДИД!H117="","-",SUBSTITUTE(ТДИД!H117,";",","))</f>
        <v>-</v>
      </c>
      <c r="H107" s="76" t="str">
        <f>IF(ТДИД!I117="","-",SUBSTITUTE(ТДИД!I117,";",","))</f>
        <v>-</v>
      </c>
      <c r="I107" s="76" t="str">
        <f>IF(ТДИД!J117="","-",SUBSTITUTE(ТДИД!J117,";",","))</f>
        <v>-</v>
      </c>
      <c r="J107" s="76" t="str">
        <f>IF(ТДИД!K115="","-",ТДИД!K115*100)</f>
        <v>-</v>
      </c>
      <c r="K107" s="76" t="str">
        <f>IF(ТДИД!L117="","-",SUBSTITUTE(ТДИД!L117,";",","))</f>
        <v>-</v>
      </c>
      <c r="L107" s="77" t="str">
        <f>IF(ТДИД!M117="X","X","-")</f>
        <v>-</v>
      </c>
      <c r="M107" s="77" t="str">
        <f>IF(ТДИД!N117="X","X","-")</f>
        <v>-</v>
      </c>
      <c r="N107" s="76" t="str">
        <f>IF(ТДИД!O117="","-",SUBSTITUTE(ТДИД!O117,";",","))</f>
        <v>-</v>
      </c>
      <c r="O107" s="76" t="str">
        <f>IF(ТДИД!P117="","-",SUBSTITUTE(ТДИД!P117,";",","))</f>
        <v>-</v>
      </c>
    </row>
    <row r="108" spans="1:15" x14ac:dyDescent="0.25">
      <c r="A108" t="s">
        <v>202</v>
      </c>
      <c r="B108" s="76" t="str">
        <f>IF(ТДИД!B118="","-",SUBSTITUTE(ТДИД!B118,";",","))</f>
        <v>-</v>
      </c>
      <c r="C108" s="76" t="str">
        <f>IF(ТДИД!C118="","-",VLOOKUP(ТДИД!C118,KODOVE_ISAK!$A$2:$B$3,2))</f>
        <v>-</v>
      </c>
      <c r="D108" s="76" t="str">
        <f>IF(ТДИД!D118="","-",VLOOKUP(ТДИД!D118,KODOVE_ISAK!$A$47:$B$49,2))</f>
        <v>-</v>
      </c>
      <c r="E108" s="76" t="str">
        <f>IF(ТДИД!F118="","-",SUBSTITUTE(ТДИД!F118,";",","))</f>
        <v>-</v>
      </c>
      <c r="F108" s="76" t="str">
        <f>IF(ТДИД!G118="","-",VLOOKUP(ТДИД!G118,KODOVE_ISAK!$A$53:$B$71,2,))</f>
        <v>-</v>
      </c>
      <c r="G108" s="76" t="str">
        <f>IF(ТДИД!H118="","-",SUBSTITUTE(ТДИД!H118,";",","))</f>
        <v>-</v>
      </c>
      <c r="H108" s="76" t="str">
        <f>IF(ТДИД!I118="","-",SUBSTITUTE(ТДИД!I118,";",","))</f>
        <v>-</v>
      </c>
      <c r="I108" s="76" t="str">
        <f>IF(ТДИД!J118="","-",SUBSTITUTE(ТДИД!J118,";",","))</f>
        <v>-</v>
      </c>
      <c r="J108" s="76" t="str">
        <f>IF(ТДИД!K116="","-",ТДИД!K116*100)</f>
        <v>-</v>
      </c>
      <c r="K108" s="76" t="str">
        <f>IF(ТДИД!L118="","-",SUBSTITUTE(ТДИД!L118,";",","))</f>
        <v>-</v>
      </c>
      <c r="L108" s="77" t="str">
        <f>IF(ТДИД!M118="X","X","-")</f>
        <v>-</v>
      </c>
      <c r="M108" s="77" t="str">
        <f>IF(ТДИД!N118="X","X","-")</f>
        <v>-</v>
      </c>
      <c r="N108" s="76" t="str">
        <f>IF(ТДИД!O118="","-",SUBSTITUTE(ТДИД!O118,";",","))</f>
        <v>-</v>
      </c>
      <c r="O108" s="76" t="str">
        <f>IF(ТДИД!P118="","-",SUBSTITUTE(ТДИД!P118,";",","))</f>
        <v>-</v>
      </c>
    </row>
    <row r="109" spans="1:15" x14ac:dyDescent="0.25">
      <c r="A109" t="s">
        <v>202</v>
      </c>
      <c r="B109" s="76" t="str">
        <f>IF(ТДИД!B119="","-",SUBSTITUTE(ТДИД!B119,";",","))</f>
        <v>-</v>
      </c>
      <c r="C109" s="76" t="str">
        <f>IF(ТДИД!C119="","-",VLOOKUP(ТДИД!C119,KODOVE_ISAK!$A$2:$B$3,2))</f>
        <v>-</v>
      </c>
      <c r="D109" s="76" t="str">
        <f>IF(ТДИД!D119="","-",VLOOKUP(ТДИД!D119,KODOVE_ISAK!$A$47:$B$49,2))</f>
        <v>-</v>
      </c>
      <c r="E109" s="76" t="str">
        <f>IF(ТДИД!F119="","-",SUBSTITUTE(ТДИД!F119,";",","))</f>
        <v>-</v>
      </c>
      <c r="F109" s="76" t="str">
        <f>IF(ТДИД!G119="","-",VLOOKUP(ТДИД!G119,KODOVE_ISAK!$A$53:$B$71,2,))</f>
        <v>-</v>
      </c>
      <c r="G109" s="76" t="str">
        <f>IF(ТДИД!H119="","-",SUBSTITUTE(ТДИД!H119,";",","))</f>
        <v>-</v>
      </c>
      <c r="H109" s="76" t="str">
        <f>IF(ТДИД!I119="","-",SUBSTITUTE(ТДИД!I119,";",","))</f>
        <v>-</v>
      </c>
      <c r="I109" s="76" t="str">
        <f>IF(ТДИД!J119="","-",SUBSTITUTE(ТДИД!J119,";",","))</f>
        <v>-</v>
      </c>
      <c r="J109" s="76" t="str">
        <f>IF(ТДИД!K117="","-",ТДИД!K117*100)</f>
        <v>-</v>
      </c>
      <c r="K109" s="76" t="str">
        <f>IF(ТДИД!L119="","-",SUBSTITUTE(ТДИД!L119,";",","))</f>
        <v>-</v>
      </c>
      <c r="L109" s="77" t="str">
        <f>IF(ТДИД!M119="X","X","-")</f>
        <v>-</v>
      </c>
      <c r="M109" s="77" t="str">
        <f>IF(ТДИД!N119="X","X","-")</f>
        <v>-</v>
      </c>
      <c r="N109" s="76" t="str">
        <f>IF(ТДИД!O119="","-",SUBSTITUTE(ТДИД!O119,";",","))</f>
        <v>-</v>
      </c>
      <c r="O109" s="76" t="str">
        <f>IF(ТДИД!P119="","-",SUBSTITUTE(ТДИД!P119,";",","))</f>
        <v>-</v>
      </c>
    </row>
    <row r="110" spans="1:15" x14ac:dyDescent="0.25">
      <c r="A110" t="s">
        <v>202</v>
      </c>
      <c r="B110" s="76" t="str">
        <f>IF(ТДИД!B120="","-",SUBSTITUTE(ТДИД!B120,";",","))</f>
        <v>-</v>
      </c>
      <c r="C110" s="76" t="str">
        <f>IF(ТДИД!C120="","-",VLOOKUP(ТДИД!C120,KODOVE_ISAK!$A$2:$B$3,2))</f>
        <v>-</v>
      </c>
      <c r="D110" s="76" t="str">
        <f>IF(ТДИД!D120="","-",VLOOKUP(ТДИД!D120,KODOVE_ISAK!$A$47:$B$49,2))</f>
        <v>-</v>
      </c>
      <c r="E110" s="76" t="str">
        <f>IF(ТДИД!F120="","-",SUBSTITUTE(ТДИД!F120,";",","))</f>
        <v>-</v>
      </c>
      <c r="F110" s="76" t="str">
        <f>IF(ТДИД!G120="","-",VLOOKUP(ТДИД!G120,KODOVE_ISAK!$A$53:$B$71,2,))</f>
        <v>-</v>
      </c>
      <c r="G110" s="76" t="str">
        <f>IF(ТДИД!H120="","-",SUBSTITUTE(ТДИД!H120,";",","))</f>
        <v>-</v>
      </c>
      <c r="H110" s="76" t="str">
        <f>IF(ТДИД!I120="","-",SUBSTITUTE(ТДИД!I120,";",","))</f>
        <v>-</v>
      </c>
      <c r="I110" s="76" t="str">
        <f>IF(ТДИД!J120="","-",SUBSTITUTE(ТДИД!J120,";",","))</f>
        <v>-</v>
      </c>
      <c r="J110" s="76" t="str">
        <f>IF(ТДИД!K118="","-",ТДИД!K118*100)</f>
        <v>-</v>
      </c>
      <c r="K110" s="76" t="str">
        <f>IF(ТДИД!L120="","-",SUBSTITUTE(ТДИД!L120,";",","))</f>
        <v>-</v>
      </c>
      <c r="L110" s="77" t="str">
        <f>IF(ТДИД!M120="X","X","-")</f>
        <v>-</v>
      </c>
      <c r="M110" s="77" t="str">
        <f>IF(ТДИД!N120="X","X","-")</f>
        <v>-</v>
      </c>
      <c r="N110" s="76" t="str">
        <f>IF(ТДИД!O120="","-",SUBSTITUTE(ТДИД!O120,";",","))</f>
        <v>-</v>
      </c>
      <c r="O110" s="76" t="str">
        <f>IF(ТДИД!P120="","-",SUBSTITUTE(ТДИД!P120,";",","))</f>
        <v>-</v>
      </c>
    </row>
    <row r="111" spans="1:15" x14ac:dyDescent="0.25">
      <c r="A111" t="s">
        <v>202</v>
      </c>
      <c r="B111" s="76" t="str">
        <f>IF(ТДИД!B121="","-",SUBSTITUTE(ТДИД!B121,";",","))</f>
        <v>-</v>
      </c>
      <c r="C111" s="76" t="str">
        <f>IF(ТДИД!C121="","-",VLOOKUP(ТДИД!C121,KODOVE_ISAK!$A$2:$B$3,2))</f>
        <v>-</v>
      </c>
      <c r="D111" s="76" t="str">
        <f>IF(ТДИД!D121="","-",VLOOKUP(ТДИД!D121,KODOVE_ISAK!$A$47:$B$49,2))</f>
        <v>-</v>
      </c>
      <c r="E111" s="76" t="str">
        <f>IF(ТДИД!F121="","-",SUBSTITUTE(ТДИД!F121,";",","))</f>
        <v>-</v>
      </c>
      <c r="F111" s="76" t="str">
        <f>IF(ТДИД!G121="","-",VLOOKUP(ТДИД!G121,KODOVE_ISAK!$A$53:$B$71,2,))</f>
        <v>-</v>
      </c>
      <c r="G111" s="76" t="str">
        <f>IF(ТДИД!H121="","-",SUBSTITUTE(ТДИД!H121,";",","))</f>
        <v>-</v>
      </c>
      <c r="H111" s="76" t="str">
        <f>IF(ТДИД!I121="","-",SUBSTITUTE(ТДИД!I121,";",","))</f>
        <v>-</v>
      </c>
      <c r="I111" s="76" t="str">
        <f>IF(ТДИД!J121="","-",SUBSTITUTE(ТДИД!J121,";",","))</f>
        <v>-</v>
      </c>
      <c r="J111" s="76" t="str">
        <f>IF(ТДИД!K119="","-",ТДИД!K119*100)</f>
        <v>-</v>
      </c>
      <c r="K111" s="76" t="str">
        <f>IF(ТДИД!L121="","-",SUBSTITUTE(ТДИД!L121,";",","))</f>
        <v>-</v>
      </c>
      <c r="L111" s="77" t="str">
        <f>IF(ТДИД!M121="X","X","-")</f>
        <v>-</v>
      </c>
      <c r="M111" s="77" t="str">
        <f>IF(ТДИД!N121="X","X","-")</f>
        <v>-</v>
      </c>
      <c r="N111" s="76" t="str">
        <f>IF(ТДИД!O121="","-",SUBSTITUTE(ТДИД!O121,";",","))</f>
        <v>-</v>
      </c>
      <c r="O111" s="76" t="str">
        <f>IF(ТДИД!P121="","-",SUBSTITUTE(ТДИД!P121,";",","))</f>
        <v>-</v>
      </c>
    </row>
    <row r="112" spans="1:15" x14ac:dyDescent="0.25">
      <c r="A112" t="s">
        <v>202</v>
      </c>
      <c r="B112" s="76" t="str">
        <f>IF(ТДИД!B122="","-",SUBSTITUTE(ТДИД!B122,";",","))</f>
        <v>-</v>
      </c>
      <c r="C112" s="76" t="str">
        <f>IF(ТДИД!C122="","-",VLOOKUP(ТДИД!C122,KODOVE_ISAK!$A$2:$B$3,2))</f>
        <v>-</v>
      </c>
      <c r="D112" s="76" t="str">
        <f>IF(ТДИД!D122="","-",VLOOKUP(ТДИД!D122,KODOVE_ISAK!$A$47:$B$49,2))</f>
        <v>-</v>
      </c>
      <c r="E112" s="76" t="str">
        <f>IF(ТДИД!F122="","-",SUBSTITUTE(ТДИД!F122,";",","))</f>
        <v>-</v>
      </c>
      <c r="F112" s="76" t="str">
        <f>IF(ТДИД!G122="","-",VLOOKUP(ТДИД!G122,KODOVE_ISAK!$A$53:$B$71,2,))</f>
        <v>-</v>
      </c>
      <c r="G112" s="76" t="str">
        <f>IF(ТДИД!H122="","-",SUBSTITUTE(ТДИД!H122,";",","))</f>
        <v>-</v>
      </c>
      <c r="H112" s="76" t="str">
        <f>IF(ТДИД!I122="","-",SUBSTITUTE(ТДИД!I122,";",","))</f>
        <v>-</v>
      </c>
      <c r="I112" s="76" t="str">
        <f>IF(ТДИД!J122="","-",SUBSTITUTE(ТДИД!J122,";",","))</f>
        <v>-</v>
      </c>
      <c r="J112" s="76" t="str">
        <f>IF(ТДИД!K120="","-",ТДИД!K120*100)</f>
        <v>-</v>
      </c>
      <c r="K112" s="76" t="str">
        <f>IF(ТДИД!L122="","-",SUBSTITUTE(ТДИД!L122,";",","))</f>
        <v>-</v>
      </c>
      <c r="L112" s="77" t="str">
        <f>IF(ТДИД!M122="X","X","-")</f>
        <v>-</v>
      </c>
      <c r="M112" s="77" t="str">
        <f>IF(ТДИД!N122="X","X","-")</f>
        <v>-</v>
      </c>
      <c r="N112" s="76" t="str">
        <f>IF(ТДИД!O122="","-",SUBSTITUTE(ТДИД!O122,";",","))</f>
        <v>-</v>
      </c>
      <c r="O112" s="76" t="str">
        <f>IF(ТДИД!P122="","-",SUBSTITUTE(ТДИД!P122,";",","))</f>
        <v>-</v>
      </c>
    </row>
    <row r="113" spans="1:15" x14ac:dyDescent="0.25">
      <c r="A113" t="s">
        <v>202</v>
      </c>
      <c r="B113" s="76" t="str">
        <f>IF(ТДИД!B123="","-",SUBSTITUTE(ТДИД!B123,";",","))</f>
        <v>-</v>
      </c>
      <c r="C113" s="76" t="str">
        <f>IF(ТДИД!C123="","-",VLOOKUP(ТДИД!C123,KODOVE_ISAK!$A$2:$B$3,2))</f>
        <v>-</v>
      </c>
      <c r="D113" s="76" t="str">
        <f>IF(ТДИД!D123="","-",VLOOKUP(ТДИД!D123,KODOVE_ISAK!$A$47:$B$49,2))</f>
        <v>-</v>
      </c>
      <c r="E113" s="76" t="str">
        <f>IF(ТДИД!F123="","-",SUBSTITUTE(ТДИД!F123,";",","))</f>
        <v>-</v>
      </c>
      <c r="F113" s="76" t="str">
        <f>IF(ТДИД!G123="","-",VLOOKUP(ТДИД!G123,KODOVE_ISAK!$A$53:$B$71,2,))</f>
        <v>-</v>
      </c>
      <c r="G113" s="76" t="str">
        <f>IF(ТДИД!H123="","-",SUBSTITUTE(ТДИД!H123,";",","))</f>
        <v>-</v>
      </c>
      <c r="H113" s="76" t="str">
        <f>IF(ТДИД!I123="","-",SUBSTITUTE(ТДИД!I123,";",","))</f>
        <v>-</v>
      </c>
      <c r="I113" s="76" t="str">
        <f>IF(ТДИД!J123="","-",SUBSTITUTE(ТДИД!J123,";",","))</f>
        <v>-</v>
      </c>
      <c r="J113" s="76" t="str">
        <f>IF(ТДИД!K121="","-",ТДИД!K121*100)</f>
        <v>-</v>
      </c>
      <c r="K113" s="76" t="str">
        <f>IF(ТДИД!L123="","-",SUBSTITUTE(ТДИД!L123,";",","))</f>
        <v>-</v>
      </c>
      <c r="L113" s="77" t="str">
        <f>IF(ТДИД!M123="X","X","-")</f>
        <v>-</v>
      </c>
      <c r="M113" s="77" t="str">
        <f>IF(ТДИД!N123="X","X","-")</f>
        <v>-</v>
      </c>
      <c r="N113" s="76" t="str">
        <f>IF(ТДИД!O123="","-",SUBSTITUTE(ТДИД!O123,";",","))</f>
        <v>-</v>
      </c>
      <c r="O113" s="76" t="str">
        <f>IF(ТДИД!P123="","-",SUBSTITUTE(ТДИД!P123,";",","))</f>
        <v>-</v>
      </c>
    </row>
    <row r="114" spans="1:15" x14ac:dyDescent="0.25">
      <c r="A114" t="s">
        <v>202</v>
      </c>
      <c r="B114" s="76" t="str">
        <f>IF(ТДИД!B124="","-",SUBSTITUTE(ТДИД!B124,";",","))</f>
        <v>-</v>
      </c>
      <c r="C114" s="76" t="str">
        <f>IF(ТДИД!C124="","-",VLOOKUP(ТДИД!C124,KODOVE_ISAK!$A$2:$B$3,2))</f>
        <v>-</v>
      </c>
      <c r="D114" s="76" t="str">
        <f>IF(ТДИД!D124="","-",VLOOKUP(ТДИД!D124,KODOVE_ISAK!$A$47:$B$49,2))</f>
        <v>-</v>
      </c>
      <c r="E114" s="76" t="str">
        <f>IF(ТДИД!F124="","-",SUBSTITUTE(ТДИД!F124,";",","))</f>
        <v>-</v>
      </c>
      <c r="F114" s="76" t="str">
        <f>IF(ТДИД!G124="","-",VLOOKUP(ТДИД!G124,KODOVE_ISAK!$A$53:$B$71,2,))</f>
        <v>-</v>
      </c>
      <c r="G114" s="76" t="str">
        <f>IF(ТДИД!H124="","-",SUBSTITUTE(ТДИД!H124,";",","))</f>
        <v>-</v>
      </c>
      <c r="H114" s="76" t="str">
        <f>IF(ТДИД!I124="","-",SUBSTITUTE(ТДИД!I124,";",","))</f>
        <v>-</v>
      </c>
      <c r="I114" s="76" t="str">
        <f>IF(ТДИД!J124="","-",SUBSTITUTE(ТДИД!J124,";",","))</f>
        <v>-</v>
      </c>
      <c r="J114" s="76" t="str">
        <f>IF(ТДИД!K122="","-",ТДИД!K122*100)</f>
        <v>-</v>
      </c>
      <c r="K114" s="76" t="str">
        <f>IF(ТДИД!L124="","-",SUBSTITUTE(ТДИД!L124,";",","))</f>
        <v>-</v>
      </c>
      <c r="L114" s="77" t="str">
        <f>IF(ТДИД!M124="X","X","-")</f>
        <v>-</v>
      </c>
      <c r="M114" s="77" t="str">
        <f>IF(ТДИД!N124="X","X","-")</f>
        <v>-</v>
      </c>
      <c r="N114" s="76" t="str">
        <f>IF(ТДИД!O124="","-",SUBSTITUTE(ТДИД!O124,";",","))</f>
        <v>-</v>
      </c>
      <c r="O114" s="76" t="str">
        <f>IF(ТДИД!P124="","-",SUBSTITUTE(ТДИД!P124,";",","))</f>
        <v>-</v>
      </c>
    </row>
    <row r="115" spans="1:15" x14ac:dyDescent="0.25">
      <c r="A115" t="s">
        <v>202</v>
      </c>
      <c r="B115" s="76" t="str">
        <f>IF(ТДИД!B125="","-",SUBSTITUTE(ТДИД!B125,";",","))</f>
        <v>-</v>
      </c>
      <c r="C115" s="76" t="str">
        <f>IF(ТДИД!C125="","-",VLOOKUP(ТДИД!C125,KODOVE_ISAK!$A$2:$B$3,2))</f>
        <v>-</v>
      </c>
      <c r="D115" s="76" t="str">
        <f>IF(ТДИД!D125="","-",VLOOKUP(ТДИД!D125,KODOVE_ISAK!$A$47:$B$49,2))</f>
        <v>-</v>
      </c>
      <c r="E115" s="76" t="str">
        <f>IF(ТДИД!F125="","-",SUBSTITUTE(ТДИД!F125,";",","))</f>
        <v>-</v>
      </c>
      <c r="F115" s="76" t="str">
        <f>IF(ТДИД!G125="","-",VLOOKUP(ТДИД!G125,KODOVE_ISAK!$A$53:$B$71,2,))</f>
        <v>-</v>
      </c>
      <c r="G115" s="76" t="str">
        <f>IF(ТДИД!H125="","-",SUBSTITUTE(ТДИД!H125,";",","))</f>
        <v>-</v>
      </c>
      <c r="H115" s="76" t="str">
        <f>IF(ТДИД!I125="","-",SUBSTITUTE(ТДИД!I125,";",","))</f>
        <v>-</v>
      </c>
      <c r="I115" s="76" t="str">
        <f>IF(ТДИД!J125="","-",SUBSTITUTE(ТДИД!J125,";",","))</f>
        <v>-</v>
      </c>
      <c r="J115" s="76" t="str">
        <f>IF(ТДИД!K123="","-",ТДИД!K123*100)</f>
        <v>-</v>
      </c>
      <c r="K115" s="76" t="str">
        <f>IF(ТДИД!L125="","-",SUBSTITUTE(ТДИД!L125,";",","))</f>
        <v>-</v>
      </c>
      <c r="L115" s="77" t="str">
        <f>IF(ТДИД!M125="X","X","-")</f>
        <v>-</v>
      </c>
      <c r="M115" s="77" t="str">
        <f>IF(ТДИД!N125="X","X","-")</f>
        <v>-</v>
      </c>
      <c r="N115" s="76" t="str">
        <f>IF(ТДИД!O125="","-",SUBSTITUTE(ТДИД!O125,";",","))</f>
        <v>-</v>
      </c>
      <c r="O115" s="76" t="str">
        <f>IF(ТДИД!P125="","-",SUBSTITUTE(ТДИД!P125,";",","))</f>
        <v>-</v>
      </c>
    </row>
    <row r="116" spans="1:15" x14ac:dyDescent="0.25">
      <c r="A116" t="s">
        <v>202</v>
      </c>
      <c r="B116" s="76" t="str">
        <f>IF(ТДИД!B126="","-",SUBSTITUTE(ТДИД!B126,";",","))</f>
        <v>-</v>
      </c>
      <c r="C116" s="76" t="str">
        <f>IF(ТДИД!C126="","-",VLOOKUP(ТДИД!C126,KODOVE_ISAK!$A$2:$B$3,2))</f>
        <v>-</v>
      </c>
      <c r="D116" s="76" t="str">
        <f>IF(ТДИД!D126="","-",VLOOKUP(ТДИД!D126,KODOVE_ISAK!$A$47:$B$49,2))</f>
        <v>-</v>
      </c>
      <c r="E116" s="76" t="str">
        <f>IF(ТДИД!F126="","-",SUBSTITUTE(ТДИД!F126,";",","))</f>
        <v>-</v>
      </c>
      <c r="F116" s="76" t="str">
        <f>IF(ТДИД!G126="","-",VLOOKUP(ТДИД!G126,KODOVE_ISAK!$A$53:$B$71,2,))</f>
        <v>-</v>
      </c>
      <c r="G116" s="76" t="str">
        <f>IF(ТДИД!H126="","-",SUBSTITUTE(ТДИД!H126,";",","))</f>
        <v>-</v>
      </c>
      <c r="H116" s="76" t="str">
        <f>IF(ТДИД!I126="","-",SUBSTITUTE(ТДИД!I126,";",","))</f>
        <v>-</v>
      </c>
      <c r="I116" s="76" t="str">
        <f>IF(ТДИД!J126="","-",SUBSTITUTE(ТДИД!J126,";",","))</f>
        <v>-</v>
      </c>
      <c r="J116" s="76" t="str">
        <f>IF(ТДИД!K124="","-",ТДИД!K124*100)</f>
        <v>-</v>
      </c>
      <c r="K116" s="76" t="str">
        <f>IF(ТДИД!L126="","-",SUBSTITUTE(ТДИД!L126,";",","))</f>
        <v>-</v>
      </c>
      <c r="L116" s="77" t="str">
        <f>IF(ТДИД!M126="X","X","-")</f>
        <v>-</v>
      </c>
      <c r="M116" s="77" t="str">
        <f>IF(ТДИД!N126="X","X","-")</f>
        <v>-</v>
      </c>
      <c r="N116" s="76" t="str">
        <f>IF(ТДИД!O126="","-",SUBSTITUTE(ТДИД!O126,";",","))</f>
        <v>-</v>
      </c>
      <c r="O116" s="76" t="str">
        <f>IF(ТДИД!P126="","-",SUBSTITUTE(ТДИД!P126,";",","))</f>
        <v>-</v>
      </c>
    </row>
    <row r="117" spans="1:15" x14ac:dyDescent="0.25">
      <c r="A117" t="s">
        <v>202</v>
      </c>
      <c r="B117" s="76" t="str">
        <f>IF(ТДИД!B127="","-",SUBSTITUTE(ТДИД!B127,";",","))</f>
        <v>-</v>
      </c>
      <c r="C117" s="76" t="str">
        <f>IF(ТДИД!C127="","-",VLOOKUP(ТДИД!C127,KODOVE_ISAK!$A$2:$B$3,2))</f>
        <v>-</v>
      </c>
      <c r="D117" s="76" t="str">
        <f>IF(ТДИД!D127="","-",VLOOKUP(ТДИД!D127,KODOVE_ISAK!$A$47:$B$49,2))</f>
        <v>-</v>
      </c>
      <c r="E117" s="76" t="str">
        <f>IF(ТДИД!F127="","-",SUBSTITUTE(ТДИД!F127,";",","))</f>
        <v>-</v>
      </c>
      <c r="F117" s="76" t="str">
        <f>IF(ТДИД!G127="","-",VLOOKUP(ТДИД!G127,KODOVE_ISAK!$A$53:$B$71,2,))</f>
        <v>-</v>
      </c>
      <c r="G117" s="76" t="str">
        <f>IF(ТДИД!H127="","-",SUBSTITUTE(ТДИД!H127,";",","))</f>
        <v>-</v>
      </c>
      <c r="H117" s="76" t="str">
        <f>IF(ТДИД!I127="","-",SUBSTITUTE(ТДИД!I127,";",","))</f>
        <v>-</v>
      </c>
      <c r="I117" s="76" t="str">
        <f>IF(ТДИД!J127="","-",SUBSTITUTE(ТДИД!J127,";",","))</f>
        <v>-</v>
      </c>
      <c r="J117" s="76" t="str">
        <f>IF(ТДИД!K125="","-",ТДИД!K125*100)</f>
        <v>-</v>
      </c>
      <c r="K117" s="76" t="str">
        <f>IF(ТДИД!L127="","-",SUBSTITUTE(ТДИД!L127,";",","))</f>
        <v>-</v>
      </c>
      <c r="L117" s="77" t="str">
        <f>IF(ТДИД!M127="X","X","-")</f>
        <v>-</v>
      </c>
      <c r="M117" s="77" t="str">
        <f>IF(ТДИД!N127="X","X","-")</f>
        <v>-</v>
      </c>
      <c r="N117" s="76" t="str">
        <f>IF(ТДИД!O127="","-",SUBSTITUTE(ТДИД!O127,";",","))</f>
        <v>-</v>
      </c>
      <c r="O117" s="76" t="str">
        <f>IF(ТДИД!P127="","-",SUBSTITUTE(ТДИД!P127,";",","))</f>
        <v>-</v>
      </c>
    </row>
    <row r="118" spans="1:15" x14ac:dyDescent="0.25">
      <c r="A118" t="s">
        <v>202</v>
      </c>
      <c r="B118" s="76" t="str">
        <f>IF(ТДИД!B128="","-",SUBSTITUTE(ТДИД!B128,";",","))</f>
        <v>-</v>
      </c>
      <c r="C118" s="76" t="str">
        <f>IF(ТДИД!C128="","-",VLOOKUP(ТДИД!C128,KODOVE_ISAK!$A$2:$B$3,2))</f>
        <v>-</v>
      </c>
      <c r="D118" s="76" t="str">
        <f>IF(ТДИД!D128="","-",VLOOKUP(ТДИД!D128,KODOVE_ISAK!$A$47:$B$49,2))</f>
        <v>-</v>
      </c>
      <c r="E118" s="76" t="str">
        <f>IF(ТДИД!F128="","-",SUBSTITUTE(ТДИД!F128,";",","))</f>
        <v>-</v>
      </c>
      <c r="F118" s="76" t="str">
        <f>IF(ТДИД!G128="","-",VLOOKUP(ТДИД!G128,KODOVE_ISAK!$A$53:$B$71,2,))</f>
        <v>-</v>
      </c>
      <c r="G118" s="76" t="str">
        <f>IF(ТДИД!H128="","-",SUBSTITUTE(ТДИД!H128,";",","))</f>
        <v>-</v>
      </c>
      <c r="H118" s="76" t="str">
        <f>IF(ТДИД!I128="","-",SUBSTITUTE(ТДИД!I128,";",","))</f>
        <v>-</v>
      </c>
      <c r="I118" s="76" t="str">
        <f>IF(ТДИД!J128="","-",SUBSTITUTE(ТДИД!J128,";",","))</f>
        <v>-</v>
      </c>
      <c r="J118" s="76" t="str">
        <f>IF(ТДИД!K126="","-",ТДИД!K126*100)</f>
        <v>-</v>
      </c>
      <c r="K118" s="76" t="str">
        <f>IF(ТДИД!L128="","-",SUBSTITUTE(ТДИД!L128,";",","))</f>
        <v>-</v>
      </c>
      <c r="L118" s="77" t="str">
        <f>IF(ТДИД!M128="X","X","-")</f>
        <v>-</v>
      </c>
      <c r="M118" s="77" t="str">
        <f>IF(ТДИД!N128="X","X","-")</f>
        <v>-</v>
      </c>
      <c r="N118" s="76" t="str">
        <f>IF(ТДИД!O128="","-",SUBSTITUTE(ТДИД!O128,";",","))</f>
        <v>-</v>
      </c>
      <c r="O118" s="76" t="str">
        <f>IF(ТДИД!P128="","-",SUBSTITUTE(ТДИД!P128,";",","))</f>
        <v>-</v>
      </c>
    </row>
    <row r="119" spans="1:15" x14ac:dyDescent="0.25">
      <c r="A119" t="s">
        <v>202</v>
      </c>
      <c r="B119" s="76" t="str">
        <f>IF(ТДИД!B129="","-",SUBSTITUTE(ТДИД!B129,";",","))</f>
        <v>-</v>
      </c>
      <c r="C119" s="76" t="str">
        <f>IF(ТДИД!C129="","-",VLOOKUP(ТДИД!C129,KODOVE_ISAK!$A$2:$B$3,2))</f>
        <v>-</v>
      </c>
      <c r="D119" s="76" t="str">
        <f>IF(ТДИД!D129="","-",VLOOKUP(ТДИД!D129,KODOVE_ISAK!$A$47:$B$49,2))</f>
        <v>-</v>
      </c>
      <c r="E119" s="76" t="str">
        <f>IF(ТДИД!F129="","-",SUBSTITUTE(ТДИД!F129,";",","))</f>
        <v>-</v>
      </c>
      <c r="F119" s="76" t="str">
        <f>IF(ТДИД!G129="","-",VLOOKUP(ТДИД!G129,KODOVE_ISAK!$A$53:$B$71,2,))</f>
        <v>-</v>
      </c>
      <c r="G119" s="76" t="str">
        <f>IF(ТДИД!H129="","-",SUBSTITUTE(ТДИД!H129,";",","))</f>
        <v>-</v>
      </c>
      <c r="H119" s="76" t="str">
        <f>IF(ТДИД!I129="","-",SUBSTITUTE(ТДИД!I129,";",","))</f>
        <v>-</v>
      </c>
      <c r="I119" s="76" t="str">
        <f>IF(ТДИД!J129="","-",SUBSTITUTE(ТДИД!J129,";",","))</f>
        <v>-</v>
      </c>
      <c r="J119" s="76" t="str">
        <f>IF(ТДИД!K127="","-",ТДИД!K127*100)</f>
        <v>-</v>
      </c>
      <c r="K119" s="76" t="str">
        <f>IF(ТДИД!L129="","-",SUBSTITUTE(ТДИД!L129,";",","))</f>
        <v>-</v>
      </c>
      <c r="L119" s="77" t="str">
        <f>IF(ТДИД!M129="X","X","-")</f>
        <v>-</v>
      </c>
      <c r="M119" s="77" t="str">
        <f>IF(ТДИД!N129="X","X","-")</f>
        <v>-</v>
      </c>
      <c r="N119" s="76" t="str">
        <f>IF(ТДИД!O129="","-",SUBSTITUTE(ТДИД!O129,";",","))</f>
        <v>-</v>
      </c>
      <c r="O119" s="76" t="str">
        <f>IF(ТДИД!P129="","-",SUBSTITUTE(ТДИД!P129,";",","))</f>
        <v>-</v>
      </c>
    </row>
    <row r="120" spans="1:15" x14ac:dyDescent="0.25">
      <c r="A120" t="s">
        <v>202</v>
      </c>
      <c r="B120" s="76" t="str">
        <f>IF(ТДИД!B130="","-",SUBSTITUTE(ТДИД!B130,";",","))</f>
        <v>-</v>
      </c>
      <c r="C120" s="76" t="str">
        <f>IF(ТДИД!C130="","-",VLOOKUP(ТДИД!C130,KODOVE_ISAK!$A$2:$B$3,2))</f>
        <v>-</v>
      </c>
      <c r="D120" s="76" t="str">
        <f>IF(ТДИД!D130="","-",VLOOKUP(ТДИД!D130,KODOVE_ISAK!$A$47:$B$49,2))</f>
        <v>-</v>
      </c>
      <c r="E120" s="76" t="str">
        <f>IF(ТДИД!F130="","-",SUBSTITUTE(ТДИД!F130,";",","))</f>
        <v>-</v>
      </c>
      <c r="F120" s="76" t="str">
        <f>IF(ТДИД!G130="","-",VLOOKUP(ТДИД!G130,KODOVE_ISAK!$A$53:$B$71,2,))</f>
        <v>-</v>
      </c>
      <c r="G120" s="76" t="str">
        <f>IF(ТДИД!H130="","-",SUBSTITUTE(ТДИД!H130,";",","))</f>
        <v>-</v>
      </c>
      <c r="H120" s="76" t="str">
        <f>IF(ТДИД!I130="","-",SUBSTITUTE(ТДИД!I130,";",","))</f>
        <v>-</v>
      </c>
      <c r="I120" s="76" t="str">
        <f>IF(ТДИД!J130="","-",SUBSTITUTE(ТДИД!J130,";",","))</f>
        <v>-</v>
      </c>
      <c r="J120" s="76" t="str">
        <f>IF(ТДИД!K128="","-",ТДИД!K128*100)</f>
        <v>-</v>
      </c>
      <c r="K120" s="76" t="str">
        <f>IF(ТДИД!L130="","-",SUBSTITUTE(ТДИД!L130,";",","))</f>
        <v>-</v>
      </c>
      <c r="L120" s="77" t="str">
        <f>IF(ТДИД!M130="X","X","-")</f>
        <v>-</v>
      </c>
      <c r="M120" s="77" t="str">
        <f>IF(ТДИД!N130="X","X","-")</f>
        <v>-</v>
      </c>
      <c r="N120" s="76" t="str">
        <f>IF(ТДИД!O130="","-",SUBSTITUTE(ТДИД!O130,";",","))</f>
        <v>-</v>
      </c>
      <c r="O120" s="76" t="str">
        <f>IF(ТДИД!P130="","-",SUBSTITUTE(ТДИД!P130,";",","))</f>
        <v>-</v>
      </c>
    </row>
    <row r="121" spans="1:15" x14ac:dyDescent="0.25">
      <c r="A121" t="s">
        <v>202</v>
      </c>
      <c r="B121" s="76" t="str">
        <f>IF(ТДИД!B131="","-",SUBSTITUTE(ТДИД!B131,";",","))</f>
        <v>-</v>
      </c>
      <c r="C121" s="76" t="str">
        <f>IF(ТДИД!C131="","-",VLOOKUP(ТДИД!C131,KODOVE_ISAK!$A$2:$B$3,2))</f>
        <v>-</v>
      </c>
      <c r="D121" s="76" t="str">
        <f>IF(ТДИД!D131="","-",VLOOKUP(ТДИД!D131,KODOVE_ISAK!$A$47:$B$49,2))</f>
        <v>-</v>
      </c>
      <c r="E121" s="76" t="str">
        <f>IF(ТДИД!F131="","-",SUBSTITUTE(ТДИД!F131,";",","))</f>
        <v>-</v>
      </c>
      <c r="F121" s="76" t="str">
        <f>IF(ТДИД!G131="","-",VLOOKUP(ТДИД!G131,KODOVE_ISAK!$A$53:$B$71,2,))</f>
        <v>-</v>
      </c>
      <c r="G121" s="76" t="str">
        <f>IF(ТДИД!H131="","-",SUBSTITUTE(ТДИД!H131,";",","))</f>
        <v>-</v>
      </c>
      <c r="H121" s="76" t="str">
        <f>IF(ТДИД!I131="","-",SUBSTITUTE(ТДИД!I131,";",","))</f>
        <v>-</v>
      </c>
      <c r="I121" s="76" t="str">
        <f>IF(ТДИД!J131="","-",SUBSTITUTE(ТДИД!J131,";",","))</f>
        <v>-</v>
      </c>
      <c r="J121" s="76" t="str">
        <f>IF(ТДИД!K129="","-",ТДИД!K129*100)</f>
        <v>-</v>
      </c>
      <c r="K121" s="76" t="str">
        <f>IF(ТДИД!L131="","-",SUBSTITUTE(ТДИД!L131,";",","))</f>
        <v>-</v>
      </c>
      <c r="L121" s="77" t="str">
        <f>IF(ТДИД!M131="X","X","-")</f>
        <v>-</v>
      </c>
      <c r="M121" s="77" t="str">
        <f>IF(ТДИД!N131="X","X","-")</f>
        <v>-</v>
      </c>
      <c r="N121" s="76" t="str">
        <f>IF(ТДИД!O131="","-",SUBSTITUTE(ТДИД!O131,";",","))</f>
        <v>-</v>
      </c>
      <c r="O121" s="76" t="str">
        <f>IF(ТДИД!P131="","-",SUBSTITUTE(ТДИД!P131,";",","))</f>
        <v>-</v>
      </c>
    </row>
    <row r="122" spans="1:15" x14ac:dyDescent="0.25">
      <c r="A122" t="s">
        <v>202</v>
      </c>
      <c r="B122" s="76" t="str">
        <f>IF(ТДИД!B132="","-",SUBSTITUTE(ТДИД!B132,";",","))</f>
        <v>-</v>
      </c>
      <c r="C122" s="76" t="str">
        <f>IF(ТДИД!C132="","-",VLOOKUP(ТДИД!C132,KODOVE_ISAK!$A$2:$B$3,2))</f>
        <v>-</v>
      </c>
      <c r="D122" s="76" t="str">
        <f>IF(ТДИД!D132="","-",VLOOKUP(ТДИД!D132,KODOVE_ISAK!$A$47:$B$49,2))</f>
        <v>-</v>
      </c>
      <c r="E122" s="76" t="str">
        <f>IF(ТДИД!F132="","-",SUBSTITUTE(ТДИД!F132,";",","))</f>
        <v>-</v>
      </c>
      <c r="F122" s="76" t="str">
        <f>IF(ТДИД!G132="","-",VLOOKUP(ТДИД!G132,KODOVE_ISAK!$A$53:$B$71,2,))</f>
        <v>-</v>
      </c>
      <c r="G122" s="76" t="str">
        <f>IF(ТДИД!H132="","-",SUBSTITUTE(ТДИД!H132,";",","))</f>
        <v>-</v>
      </c>
      <c r="H122" s="76" t="str">
        <f>IF(ТДИД!I132="","-",SUBSTITUTE(ТДИД!I132,";",","))</f>
        <v>-</v>
      </c>
      <c r="I122" s="76" t="str">
        <f>IF(ТДИД!J132="","-",SUBSTITUTE(ТДИД!J132,";",","))</f>
        <v>-</v>
      </c>
      <c r="J122" s="76" t="str">
        <f>IF(ТДИД!K130="","-",ТДИД!K130*100)</f>
        <v>-</v>
      </c>
      <c r="K122" s="76" t="str">
        <f>IF(ТДИД!L132="","-",SUBSTITUTE(ТДИД!L132,";",","))</f>
        <v>-</v>
      </c>
      <c r="L122" s="77" t="str">
        <f>IF(ТДИД!M132="X","X","-")</f>
        <v>-</v>
      </c>
      <c r="M122" s="77" t="str">
        <f>IF(ТДИД!N132="X","X","-")</f>
        <v>-</v>
      </c>
      <c r="N122" s="76" t="str">
        <f>IF(ТДИД!O132="","-",SUBSTITUTE(ТДИД!O132,";",","))</f>
        <v>-</v>
      </c>
      <c r="O122" s="76" t="str">
        <f>IF(ТДИД!P132="","-",SUBSTITUTE(ТДИД!P132,";",","))</f>
        <v>-</v>
      </c>
    </row>
    <row r="123" spans="1:15" x14ac:dyDescent="0.25">
      <c r="A123" t="s">
        <v>202</v>
      </c>
      <c r="B123" s="76" t="str">
        <f>IF(ТДИД!B133="","-",SUBSTITUTE(ТДИД!B133,";",","))</f>
        <v>-</v>
      </c>
      <c r="C123" s="76" t="str">
        <f>IF(ТДИД!C133="","-",VLOOKUP(ТДИД!C133,KODOVE_ISAK!$A$2:$B$3,2))</f>
        <v>-</v>
      </c>
      <c r="D123" s="76" t="str">
        <f>IF(ТДИД!D133="","-",VLOOKUP(ТДИД!D133,KODOVE_ISAK!$A$47:$B$49,2))</f>
        <v>-</v>
      </c>
      <c r="E123" s="76" t="str">
        <f>IF(ТДИД!F133="","-",SUBSTITUTE(ТДИД!F133,";",","))</f>
        <v>-</v>
      </c>
      <c r="F123" s="76" t="str">
        <f>IF(ТДИД!G133="","-",VLOOKUP(ТДИД!G133,KODOVE_ISAK!$A$53:$B$71,2,))</f>
        <v>-</v>
      </c>
      <c r="G123" s="76" t="str">
        <f>IF(ТДИД!H133="","-",SUBSTITUTE(ТДИД!H133,";",","))</f>
        <v>-</v>
      </c>
      <c r="H123" s="76" t="str">
        <f>IF(ТДИД!I133="","-",SUBSTITUTE(ТДИД!I133,";",","))</f>
        <v>-</v>
      </c>
      <c r="I123" s="76" t="str">
        <f>IF(ТДИД!J133="","-",SUBSTITUTE(ТДИД!J133,";",","))</f>
        <v>-</v>
      </c>
      <c r="J123" s="76" t="str">
        <f>IF(ТДИД!K131="","-",ТДИД!K131*100)</f>
        <v>-</v>
      </c>
      <c r="K123" s="76" t="str">
        <f>IF(ТДИД!L133="","-",SUBSTITUTE(ТДИД!L133,";",","))</f>
        <v>-</v>
      </c>
      <c r="L123" s="77" t="str">
        <f>IF(ТДИД!M133="X","X","-")</f>
        <v>-</v>
      </c>
      <c r="M123" s="77" t="str">
        <f>IF(ТДИД!N133="X","X","-")</f>
        <v>-</v>
      </c>
      <c r="N123" s="76" t="str">
        <f>IF(ТДИД!O133="","-",SUBSTITUTE(ТДИД!O133,";",","))</f>
        <v>-</v>
      </c>
      <c r="O123" s="76" t="str">
        <f>IF(ТДИД!P133="","-",SUBSTITUTE(ТДИД!P133,";",","))</f>
        <v>-</v>
      </c>
    </row>
    <row r="124" spans="1:15" x14ac:dyDescent="0.25">
      <c r="A124" t="s">
        <v>202</v>
      </c>
      <c r="B124" s="76" t="str">
        <f>IF(ТДИД!B134="","-",SUBSTITUTE(ТДИД!B134,";",","))</f>
        <v>-</v>
      </c>
      <c r="C124" s="76" t="str">
        <f>IF(ТДИД!C134="","-",VLOOKUP(ТДИД!C134,KODOVE_ISAK!$A$2:$B$3,2))</f>
        <v>-</v>
      </c>
      <c r="D124" s="76" t="str">
        <f>IF(ТДИД!D134="","-",VLOOKUP(ТДИД!D134,KODOVE_ISAK!$A$47:$B$49,2))</f>
        <v>-</v>
      </c>
      <c r="E124" s="76" t="str">
        <f>IF(ТДИД!F134="","-",SUBSTITUTE(ТДИД!F134,";",","))</f>
        <v>-</v>
      </c>
      <c r="F124" s="76" t="str">
        <f>IF(ТДИД!G134="","-",VLOOKUP(ТДИД!G134,KODOVE_ISAK!$A$53:$B$71,2,))</f>
        <v>-</v>
      </c>
      <c r="G124" s="76" t="str">
        <f>IF(ТДИД!H134="","-",SUBSTITUTE(ТДИД!H134,";",","))</f>
        <v>-</v>
      </c>
      <c r="H124" s="76" t="str">
        <f>IF(ТДИД!I134="","-",SUBSTITUTE(ТДИД!I134,";",","))</f>
        <v>-</v>
      </c>
      <c r="I124" s="76" t="str">
        <f>IF(ТДИД!J134="","-",SUBSTITUTE(ТДИД!J134,";",","))</f>
        <v>-</v>
      </c>
      <c r="J124" s="76" t="str">
        <f>IF(ТДИД!K132="","-",ТДИД!K132*100)</f>
        <v>-</v>
      </c>
      <c r="K124" s="76" t="str">
        <f>IF(ТДИД!L134="","-",SUBSTITUTE(ТДИД!L134,";",","))</f>
        <v>-</v>
      </c>
      <c r="L124" s="77" t="str">
        <f>IF(ТДИД!M134="X","X","-")</f>
        <v>-</v>
      </c>
      <c r="M124" s="77" t="str">
        <f>IF(ТДИД!N134="X","X","-")</f>
        <v>-</v>
      </c>
      <c r="N124" s="76" t="str">
        <f>IF(ТДИД!O134="","-",SUBSTITUTE(ТДИД!O134,";",","))</f>
        <v>-</v>
      </c>
      <c r="O124" s="76" t="str">
        <f>IF(ТДИД!P134="","-",SUBSTITUTE(ТДИД!P134,";",","))</f>
        <v>-</v>
      </c>
    </row>
    <row r="125" spans="1:15" x14ac:dyDescent="0.25">
      <c r="A125" t="s">
        <v>202</v>
      </c>
      <c r="B125" s="76" t="str">
        <f>IF(ТДИД!B135="","-",SUBSTITUTE(ТДИД!B135,";",","))</f>
        <v>-</v>
      </c>
      <c r="C125" s="76" t="str">
        <f>IF(ТДИД!C135="","-",VLOOKUP(ТДИД!C135,KODOVE_ISAK!$A$2:$B$3,2))</f>
        <v>-</v>
      </c>
      <c r="D125" s="76" t="str">
        <f>IF(ТДИД!D135="","-",VLOOKUP(ТДИД!D135,KODOVE_ISAK!$A$47:$B$49,2))</f>
        <v>-</v>
      </c>
      <c r="E125" s="76" t="str">
        <f>IF(ТДИД!F135="","-",SUBSTITUTE(ТДИД!F135,";",","))</f>
        <v>-</v>
      </c>
      <c r="F125" s="76" t="str">
        <f>IF(ТДИД!G135="","-",VLOOKUP(ТДИД!G135,KODOVE_ISAK!$A$53:$B$71,2,))</f>
        <v>-</v>
      </c>
      <c r="G125" s="76" t="str">
        <f>IF(ТДИД!H135="","-",SUBSTITUTE(ТДИД!H135,";",","))</f>
        <v>-</v>
      </c>
      <c r="H125" s="76" t="str">
        <f>IF(ТДИД!I135="","-",SUBSTITUTE(ТДИД!I135,";",","))</f>
        <v>-</v>
      </c>
      <c r="I125" s="76" t="str">
        <f>IF(ТДИД!J135="","-",SUBSTITUTE(ТДИД!J135,";",","))</f>
        <v>-</v>
      </c>
      <c r="J125" s="76" t="str">
        <f>IF(ТДИД!K133="","-",ТДИД!K133*100)</f>
        <v>-</v>
      </c>
      <c r="K125" s="76" t="str">
        <f>IF(ТДИД!L135="","-",SUBSTITUTE(ТДИД!L135,";",","))</f>
        <v>-</v>
      </c>
      <c r="L125" s="77" t="str">
        <f>IF(ТДИД!M135="X","X","-")</f>
        <v>-</v>
      </c>
      <c r="M125" s="77" t="str">
        <f>IF(ТДИД!N135="X","X","-")</f>
        <v>-</v>
      </c>
      <c r="N125" s="76" t="str">
        <f>IF(ТДИД!O135="","-",SUBSTITUTE(ТДИД!O135,";",","))</f>
        <v>-</v>
      </c>
      <c r="O125" s="76" t="str">
        <f>IF(ТДИД!P135="","-",SUBSTITUTE(ТДИД!P135,";",","))</f>
        <v>-</v>
      </c>
    </row>
    <row r="126" spans="1:15" x14ac:dyDescent="0.25">
      <c r="A126" t="s">
        <v>202</v>
      </c>
      <c r="B126" s="76" t="str">
        <f>IF(ТДИД!B136="","-",SUBSTITUTE(ТДИД!B136,";",","))</f>
        <v>-</v>
      </c>
      <c r="C126" s="76" t="str">
        <f>IF(ТДИД!C136="","-",VLOOKUP(ТДИД!C136,KODOVE_ISAK!$A$2:$B$3,2))</f>
        <v>-</v>
      </c>
      <c r="D126" s="76" t="str">
        <f>IF(ТДИД!D136="","-",VLOOKUP(ТДИД!D136,KODOVE_ISAK!$A$47:$B$49,2))</f>
        <v>-</v>
      </c>
      <c r="E126" s="76" t="str">
        <f>IF(ТДИД!F136="","-",SUBSTITUTE(ТДИД!F136,";",","))</f>
        <v>-</v>
      </c>
      <c r="F126" s="76" t="str">
        <f>IF(ТДИД!G136="","-",VLOOKUP(ТДИД!G136,KODOVE_ISAK!$A$53:$B$71,2,))</f>
        <v>-</v>
      </c>
      <c r="G126" s="76" t="str">
        <f>IF(ТДИД!H136="","-",SUBSTITUTE(ТДИД!H136,";",","))</f>
        <v>-</v>
      </c>
      <c r="H126" s="76" t="str">
        <f>IF(ТДИД!I136="","-",SUBSTITUTE(ТДИД!I136,";",","))</f>
        <v>-</v>
      </c>
      <c r="I126" s="76" t="str">
        <f>IF(ТДИД!J136="","-",SUBSTITUTE(ТДИД!J136,";",","))</f>
        <v>-</v>
      </c>
      <c r="J126" s="76" t="str">
        <f>IF(ТДИД!K134="","-",ТДИД!K134*100)</f>
        <v>-</v>
      </c>
      <c r="K126" s="76" t="str">
        <f>IF(ТДИД!L136="","-",SUBSTITUTE(ТДИД!L136,";",","))</f>
        <v>-</v>
      </c>
      <c r="L126" s="77" t="str">
        <f>IF(ТДИД!M136="X","X","-")</f>
        <v>-</v>
      </c>
      <c r="M126" s="77" t="str">
        <f>IF(ТДИД!N136="X","X","-")</f>
        <v>-</v>
      </c>
      <c r="N126" s="76" t="str">
        <f>IF(ТДИД!O136="","-",SUBSTITUTE(ТДИД!O136,";",","))</f>
        <v>-</v>
      </c>
      <c r="O126" s="76" t="str">
        <f>IF(ТДИД!P136="","-",SUBSTITUTE(ТДИД!P136,";",","))</f>
        <v>-</v>
      </c>
    </row>
    <row r="127" spans="1:15" x14ac:dyDescent="0.25">
      <c r="A127" t="s">
        <v>202</v>
      </c>
      <c r="B127" s="76" t="str">
        <f>IF(ТДИД!B137="","-",SUBSTITUTE(ТДИД!B137,";",","))</f>
        <v>-</v>
      </c>
      <c r="C127" s="76" t="str">
        <f>IF(ТДИД!C137="","-",VLOOKUP(ТДИД!C137,KODOVE_ISAK!$A$2:$B$3,2))</f>
        <v>-</v>
      </c>
      <c r="D127" s="76" t="str">
        <f>IF(ТДИД!D137="","-",VLOOKUP(ТДИД!D137,KODOVE_ISAK!$A$47:$B$49,2))</f>
        <v>-</v>
      </c>
      <c r="E127" s="76" t="str">
        <f>IF(ТДИД!F137="","-",SUBSTITUTE(ТДИД!F137,";",","))</f>
        <v>-</v>
      </c>
      <c r="F127" s="76" t="str">
        <f>IF(ТДИД!G137="","-",VLOOKUP(ТДИД!G137,KODOVE_ISAK!$A$53:$B$71,2,))</f>
        <v>-</v>
      </c>
      <c r="G127" s="76" t="str">
        <f>IF(ТДИД!H137="","-",SUBSTITUTE(ТДИД!H137,";",","))</f>
        <v>-</v>
      </c>
      <c r="H127" s="76" t="str">
        <f>IF(ТДИД!I137="","-",SUBSTITUTE(ТДИД!I137,";",","))</f>
        <v>-</v>
      </c>
      <c r="I127" s="76" t="str">
        <f>IF(ТДИД!J137="","-",SUBSTITUTE(ТДИД!J137,";",","))</f>
        <v>-</v>
      </c>
      <c r="J127" s="76" t="str">
        <f>IF(ТДИД!K135="","-",ТДИД!K135*100)</f>
        <v>-</v>
      </c>
      <c r="K127" s="76" t="str">
        <f>IF(ТДИД!L137="","-",SUBSTITUTE(ТДИД!L137,";",","))</f>
        <v>-</v>
      </c>
      <c r="L127" s="77" t="str">
        <f>IF(ТДИД!M137="X","X","-")</f>
        <v>-</v>
      </c>
      <c r="M127" s="77" t="str">
        <f>IF(ТДИД!N137="X","X","-")</f>
        <v>-</v>
      </c>
      <c r="N127" s="76" t="str">
        <f>IF(ТДИД!O137="","-",SUBSTITUTE(ТДИД!O137,";",","))</f>
        <v>-</v>
      </c>
      <c r="O127" s="76" t="str">
        <f>IF(ТДИД!P137="","-",SUBSTITUTE(ТДИД!P137,";",","))</f>
        <v>-</v>
      </c>
    </row>
    <row r="128" spans="1:15" x14ac:dyDescent="0.25">
      <c r="A128" t="s">
        <v>202</v>
      </c>
      <c r="B128" s="76" t="str">
        <f>IF(ТДИД!B138="","-",SUBSTITUTE(ТДИД!B138,";",","))</f>
        <v>-</v>
      </c>
      <c r="C128" s="76" t="str">
        <f>IF(ТДИД!C138="","-",VLOOKUP(ТДИД!C138,KODOVE_ISAK!$A$2:$B$3,2))</f>
        <v>-</v>
      </c>
      <c r="D128" s="76" t="str">
        <f>IF(ТДИД!D138="","-",VLOOKUP(ТДИД!D138,KODOVE_ISAK!$A$47:$B$49,2))</f>
        <v>-</v>
      </c>
      <c r="E128" s="76" t="str">
        <f>IF(ТДИД!F138="","-",SUBSTITUTE(ТДИД!F138,";",","))</f>
        <v>-</v>
      </c>
      <c r="F128" s="76" t="str">
        <f>IF(ТДИД!G138="","-",VLOOKUP(ТДИД!G138,KODOVE_ISAK!$A$53:$B$71,2,))</f>
        <v>-</v>
      </c>
      <c r="G128" s="76" t="str">
        <f>IF(ТДИД!H138="","-",SUBSTITUTE(ТДИД!H138,";",","))</f>
        <v>-</v>
      </c>
      <c r="H128" s="76" t="str">
        <f>IF(ТДИД!I138="","-",SUBSTITUTE(ТДИД!I138,";",","))</f>
        <v>-</v>
      </c>
      <c r="I128" s="76" t="str">
        <f>IF(ТДИД!J138="","-",SUBSTITUTE(ТДИД!J138,";",","))</f>
        <v>-</v>
      </c>
      <c r="J128" s="76" t="str">
        <f>IF(ТДИД!K136="","-",ТДИД!K136*100)</f>
        <v>-</v>
      </c>
      <c r="K128" s="76" t="str">
        <f>IF(ТДИД!L138="","-",SUBSTITUTE(ТДИД!L138,";",","))</f>
        <v>-</v>
      </c>
      <c r="L128" s="77" t="str">
        <f>IF(ТДИД!M138="X","X","-")</f>
        <v>-</v>
      </c>
      <c r="M128" s="77" t="str">
        <f>IF(ТДИД!N138="X","X","-")</f>
        <v>-</v>
      </c>
      <c r="N128" s="76" t="str">
        <f>IF(ТДИД!O138="","-",SUBSTITUTE(ТДИД!O138,";",","))</f>
        <v>-</v>
      </c>
      <c r="O128" s="76" t="str">
        <f>IF(ТДИД!P138="","-",SUBSTITUTE(ТДИД!P138,";",","))</f>
        <v>-</v>
      </c>
    </row>
    <row r="129" spans="1:16" x14ac:dyDescent="0.25">
      <c r="A129" t="s">
        <v>201</v>
      </c>
      <c r="B129" s="76" t="str">
        <f>IF(ТДИД!B141="","-",SUBSTITUTE(ТДИД!B141,";",","))</f>
        <v>-</v>
      </c>
      <c r="C129" s="76" t="str">
        <f>IF(ТДИД!C140="","-",VLOOKUP(ТДИД!C140,KODOVE_ISAK!$A$2:$B$3,2))</f>
        <v>-</v>
      </c>
      <c r="D129" s="76" t="str">
        <f>IF(ТДИД!D140="","-",VLOOKUP(ТДИД!D140,KODOVE_ISAK!$A$47:$B$49,2))</f>
        <v>-</v>
      </c>
      <c r="E129" s="76" t="str">
        <f>IF(ТДИД!E140="","-",VLOOKUP(ТДИД!E140,KODOVE_ISAK!$A$6:$B$9,2,))</f>
        <v>-</v>
      </c>
      <c r="F129" s="76" t="str">
        <f>IF(ТДИД!F140="","-",SUBSTITUTE(ТДИД!F140,";",","))</f>
        <v>-</v>
      </c>
      <c r="G129" s="76" t="str">
        <f>IF(ТДИД!G140="","-",VLOOKUP(ТДИД!G140,KODOVE_ISAK!$A$53:$B$71,2,))</f>
        <v>-</v>
      </c>
      <c r="H129" s="76" t="str">
        <f>IF(ТДИД!H140="","-",SUBSTITUTE(ТДИД!H140,";",","))</f>
        <v>-</v>
      </c>
      <c r="I129" s="76" t="str">
        <f>IF(ТДИД!I140="","-",SUBSTITUTE(ТДИД!I140,";",","))</f>
        <v>-</v>
      </c>
      <c r="J129" s="76" t="str">
        <f>IF(ТДИД!J140="","-",SUBSTITUTE(ТДИД!J140,";",","))</f>
        <v>-</v>
      </c>
      <c r="K129" s="76" t="str">
        <f>IF(ТДИД!K140="","-",ТДИД!K140*100)</f>
        <v>-</v>
      </c>
      <c r="L129" s="76" t="str">
        <f>IF(ТДИД!L140="","-",SUBSTITUTE(ТДИД!L140,";",","))</f>
        <v>-</v>
      </c>
      <c r="M129" s="77" t="str">
        <f>IF(ТДИД!M140="X","X","-")</f>
        <v>-</v>
      </c>
      <c r="N129" s="77" t="str">
        <f>IF(ТДИД!N140="X","X","-")</f>
        <v>-</v>
      </c>
      <c r="O129" s="76" t="str">
        <f>IF(ТДИД!O140="","-",SUBSTITUTE(ТДИД!O140,";",","))</f>
        <v>-</v>
      </c>
      <c r="P129" s="76" t="str">
        <f>IF(ТДИД!P140="","-",SUBSTITUTE(ТДИД!P140,";",","))</f>
        <v>-</v>
      </c>
    </row>
    <row r="130" spans="1:16" x14ac:dyDescent="0.25">
      <c r="A130" t="s">
        <v>201</v>
      </c>
      <c r="B130" s="76" t="str">
        <f>IF(ТДИД!B142="","-",SUBSTITUTE(ТДИД!B142,";",","))</f>
        <v>-</v>
      </c>
      <c r="C130" s="76" t="str">
        <f>IF(ТДИД!C141="","-",VLOOKUP(ТДИД!C141,KODOVE_ISAK!$A$2:$B$3,2))</f>
        <v>-</v>
      </c>
      <c r="D130" s="76" t="str">
        <f>IF(ТДИД!D141="","-",VLOOKUP(ТДИД!D141,KODOVE_ISAK!$A$47:$B$49,2))</f>
        <v>-</v>
      </c>
      <c r="E130" s="76" t="str">
        <f>IF(ТДИД!E141="","-",VLOOKUP(ТДИД!E141,KODOVE_ISAK!$A$6:$B$9,2,))</f>
        <v>-</v>
      </c>
      <c r="F130" s="76" t="str">
        <f>IF(ТДИД!F141="","-",SUBSTITUTE(ТДИД!F141,";",","))</f>
        <v>-</v>
      </c>
      <c r="G130" s="76" t="str">
        <f>IF(ТДИД!G141="","-",VLOOKUP(ТДИД!G141,KODOVE_ISAK!$A$53:$B$71,2,))</f>
        <v>-</v>
      </c>
      <c r="H130" s="76" t="str">
        <f>IF(ТДИД!H141="","-",SUBSTITUTE(ТДИД!H141,";",","))</f>
        <v>-</v>
      </c>
      <c r="I130" s="76" t="str">
        <f>IF(ТДИД!I141="","-",SUBSTITUTE(ТДИД!I141,";",","))</f>
        <v>-</v>
      </c>
      <c r="J130" s="76" t="str">
        <f>IF(ТДИД!J141="","-",SUBSTITUTE(ТДИД!J141,";",","))</f>
        <v>-</v>
      </c>
      <c r="K130" s="76" t="str">
        <f>IF(ТДИД!K141="","-",ТДИД!K141*100)</f>
        <v>-</v>
      </c>
      <c r="L130" s="76" t="str">
        <f>IF(ТДИД!L141="","-",SUBSTITUTE(ТДИД!L141,";",","))</f>
        <v>-</v>
      </c>
      <c r="M130" s="77" t="str">
        <f>IF(ТДИД!M141="X","X","-")</f>
        <v>-</v>
      </c>
      <c r="N130" s="77" t="str">
        <f>IF(ТДИД!N141="X","X","-")</f>
        <v>-</v>
      </c>
      <c r="O130" s="76" t="str">
        <f>IF(ТДИД!O141="","-",SUBSTITUTE(ТДИД!O141,";",","))</f>
        <v>-</v>
      </c>
      <c r="P130" s="76" t="str">
        <f>IF(ТДИД!P141="","-",SUBSTITUTE(ТДИД!P141,";",","))</f>
        <v>-</v>
      </c>
    </row>
    <row r="131" spans="1:16" x14ac:dyDescent="0.25">
      <c r="A131" t="s">
        <v>201</v>
      </c>
      <c r="B131" s="76" t="str">
        <f>IF(ТДИД!B143="","-",SUBSTITUTE(ТДИД!B143,";",","))</f>
        <v>-</v>
      </c>
      <c r="C131" s="76" t="str">
        <f>IF(ТДИД!C142="","-",VLOOKUP(ТДИД!C142,KODOVE_ISAK!$A$2:$B$3,2))</f>
        <v>-</v>
      </c>
      <c r="D131" s="76" t="str">
        <f>IF(ТДИД!D142="","-",VLOOKUP(ТДИД!D142,KODOVE_ISAK!$A$47:$B$49,2))</f>
        <v>-</v>
      </c>
      <c r="E131" s="76" t="str">
        <f>IF(ТДИД!E142="","-",VLOOKUP(ТДИД!E142,KODOVE_ISAK!$A$6:$B$9,2,))</f>
        <v>-</v>
      </c>
      <c r="F131" s="76" t="str">
        <f>IF(ТДИД!F142="","-",SUBSTITUTE(ТДИД!F142,";",","))</f>
        <v>-</v>
      </c>
      <c r="G131" s="76" t="str">
        <f>IF(ТДИД!G142="","-",VLOOKUP(ТДИД!G142,KODOVE_ISAK!$A$53:$B$71,2,))</f>
        <v>-</v>
      </c>
      <c r="H131" s="76" t="str">
        <f>IF(ТДИД!H142="","-",SUBSTITUTE(ТДИД!H142,";",","))</f>
        <v>-</v>
      </c>
      <c r="I131" s="76" t="str">
        <f>IF(ТДИД!I142="","-",SUBSTITUTE(ТДИД!I142,";",","))</f>
        <v>-</v>
      </c>
      <c r="J131" s="76" t="str">
        <f>IF(ТДИД!J142="","-",SUBSTITUTE(ТДИД!J142,";",","))</f>
        <v>-</v>
      </c>
      <c r="K131" s="76" t="str">
        <f>IF(ТДИД!K142="","-",ТДИД!K142*100)</f>
        <v>-</v>
      </c>
      <c r="L131" s="76" t="str">
        <f>IF(ТДИД!L142="","-",SUBSTITUTE(ТДИД!L142,";",","))</f>
        <v>-</v>
      </c>
      <c r="M131" s="77" t="str">
        <f>IF(ТДИД!M142="X","X","-")</f>
        <v>-</v>
      </c>
      <c r="N131" s="77" t="str">
        <f>IF(ТДИД!N142="X","X","-")</f>
        <v>-</v>
      </c>
      <c r="O131" s="76" t="str">
        <f>IF(ТДИД!O142="","-",SUBSTITUTE(ТДИД!O142,";",","))</f>
        <v>-</v>
      </c>
      <c r="P131" s="76" t="str">
        <f>IF(ТДИД!P142="","-",SUBSTITUTE(ТДИД!P142,";",","))</f>
        <v>-</v>
      </c>
    </row>
    <row r="132" spans="1:16" x14ac:dyDescent="0.25">
      <c r="A132" t="s">
        <v>201</v>
      </c>
      <c r="B132" s="76" t="str">
        <f>IF(ТДИД!B144="","-",SUBSTITUTE(ТДИД!B144,";",","))</f>
        <v>-</v>
      </c>
      <c r="C132" s="76" t="str">
        <f>IF(ТДИД!C143="","-",VLOOKUP(ТДИД!C143,KODOVE_ISAK!$A$2:$B$3,2))</f>
        <v>-</v>
      </c>
      <c r="D132" s="76" t="str">
        <f>IF(ТДИД!D143="","-",VLOOKUP(ТДИД!D143,KODOVE_ISAK!$A$47:$B$49,2))</f>
        <v>-</v>
      </c>
      <c r="E132" s="76" t="str">
        <f>IF(ТДИД!E143="","-",VLOOKUP(ТДИД!E143,KODOVE_ISAK!$A$6:$B$9,2,))</f>
        <v>-</v>
      </c>
      <c r="F132" s="76" t="str">
        <f>IF(ТДИД!F143="","-",SUBSTITUTE(ТДИД!F143,";",","))</f>
        <v>-</v>
      </c>
      <c r="G132" s="76" t="str">
        <f>IF(ТДИД!G143="","-",VLOOKUP(ТДИД!G143,KODOVE_ISAK!$A$53:$B$71,2,))</f>
        <v>-</v>
      </c>
      <c r="H132" s="76" t="str">
        <f>IF(ТДИД!H143="","-",SUBSTITUTE(ТДИД!H143,";",","))</f>
        <v>-</v>
      </c>
      <c r="I132" s="76" t="str">
        <f>IF(ТДИД!I143="","-",SUBSTITUTE(ТДИД!I143,";",","))</f>
        <v>-</v>
      </c>
      <c r="J132" s="76" t="str">
        <f>IF(ТДИД!J143="","-",SUBSTITUTE(ТДИД!J143,";",","))</f>
        <v>-</v>
      </c>
      <c r="K132" s="76" t="str">
        <f>IF(ТДИД!K143="","-",ТДИД!K143*100)</f>
        <v>-</v>
      </c>
      <c r="L132" s="76" t="str">
        <f>IF(ТДИД!L143="","-",SUBSTITUTE(ТДИД!L143,";",","))</f>
        <v>-</v>
      </c>
      <c r="M132" s="77" t="str">
        <f>IF(ТДИД!M143="X","X","-")</f>
        <v>-</v>
      </c>
      <c r="N132" s="77" t="str">
        <f>IF(ТДИД!N143="X","X","-")</f>
        <v>-</v>
      </c>
      <c r="O132" s="76" t="str">
        <f>IF(ТДИД!O143="","-",SUBSTITUTE(ТДИД!O143,";",","))</f>
        <v>-</v>
      </c>
      <c r="P132" s="76" t="str">
        <f>IF(ТДИД!P143="","-",SUBSTITUTE(ТДИД!P143,";",","))</f>
        <v>-</v>
      </c>
    </row>
    <row r="133" spans="1:16" x14ac:dyDescent="0.25">
      <c r="A133" t="s">
        <v>201</v>
      </c>
      <c r="B133" s="76" t="str">
        <f>IF(ТДИД!B145="","-",SUBSTITUTE(ТДИД!B145,";",","))</f>
        <v>-</v>
      </c>
      <c r="C133" s="76" t="str">
        <f>IF(ТДИД!C144="","-",VLOOKUP(ТДИД!C144,KODOVE_ISAK!$A$2:$B$3,2))</f>
        <v>-</v>
      </c>
      <c r="D133" s="76" t="str">
        <f>IF(ТДИД!D144="","-",VLOOKUP(ТДИД!D144,KODOVE_ISAK!$A$47:$B$49,2))</f>
        <v>-</v>
      </c>
      <c r="E133" s="76" t="str">
        <f>IF(ТДИД!E144="","-",VLOOKUP(ТДИД!E144,KODOVE_ISAK!$A$6:$B$9,2,))</f>
        <v>-</v>
      </c>
      <c r="F133" s="76" t="str">
        <f>IF(ТДИД!F144="","-",SUBSTITUTE(ТДИД!F144,";",","))</f>
        <v>-</v>
      </c>
      <c r="G133" s="76" t="str">
        <f>IF(ТДИД!G144="","-",VLOOKUP(ТДИД!G144,KODOVE_ISAK!$A$53:$B$71,2,))</f>
        <v>-</v>
      </c>
      <c r="H133" s="76" t="str">
        <f>IF(ТДИД!H144="","-",SUBSTITUTE(ТДИД!H144,";",","))</f>
        <v>-</v>
      </c>
      <c r="I133" s="76" t="str">
        <f>IF(ТДИД!I144="","-",SUBSTITUTE(ТДИД!I144,";",","))</f>
        <v>-</v>
      </c>
      <c r="J133" s="76" t="str">
        <f>IF(ТДИД!J144="","-",SUBSTITUTE(ТДИД!J144,";",","))</f>
        <v>-</v>
      </c>
      <c r="K133" s="76" t="str">
        <f>IF(ТДИД!K144="","-",ТДИД!K144*100)</f>
        <v>-</v>
      </c>
      <c r="L133" s="76" t="str">
        <f>IF(ТДИД!L144="","-",SUBSTITUTE(ТДИД!L144,";",","))</f>
        <v>-</v>
      </c>
      <c r="M133" s="77" t="str">
        <f>IF(ТДИД!M144="X","X","-")</f>
        <v>-</v>
      </c>
      <c r="N133" s="77" t="str">
        <f>IF(ТДИД!N144="X","X","-")</f>
        <v>-</v>
      </c>
      <c r="O133" s="76" t="str">
        <f>IF(ТДИД!O144="","-",SUBSTITUTE(ТДИД!O144,";",","))</f>
        <v>-</v>
      </c>
      <c r="P133" s="76" t="str">
        <f>IF(ТДИД!P144="","-",SUBSTITUTE(ТДИД!P144,";",","))</f>
        <v>-</v>
      </c>
    </row>
    <row r="134" spans="1:16" x14ac:dyDescent="0.25">
      <c r="A134" t="s">
        <v>201</v>
      </c>
      <c r="B134" s="76" t="str">
        <f>IF(ТДИД!B146="","-",SUBSTITUTE(ТДИД!B146,";",","))</f>
        <v>-</v>
      </c>
      <c r="C134" s="76" t="str">
        <f>IF(ТДИД!C145="","-",VLOOKUP(ТДИД!C145,KODOVE_ISAK!$A$2:$B$3,2))</f>
        <v>-</v>
      </c>
      <c r="D134" s="76" t="str">
        <f>IF(ТДИД!D145="","-",VLOOKUP(ТДИД!D145,KODOVE_ISAK!$A$47:$B$49,2))</f>
        <v>-</v>
      </c>
      <c r="E134" s="76" t="str">
        <f>IF(ТДИД!E145="","-",VLOOKUP(ТДИД!E145,KODOVE_ISAK!$A$6:$B$9,2,))</f>
        <v>-</v>
      </c>
      <c r="F134" s="76" t="str">
        <f>IF(ТДИД!F145="","-",SUBSTITUTE(ТДИД!F145,";",","))</f>
        <v>-</v>
      </c>
      <c r="G134" s="76" t="str">
        <f>IF(ТДИД!G145="","-",VLOOKUP(ТДИД!G145,KODOVE_ISAK!$A$53:$B$71,2,))</f>
        <v>-</v>
      </c>
      <c r="H134" s="76" t="str">
        <f>IF(ТДИД!H145="","-",SUBSTITUTE(ТДИД!H145,";",","))</f>
        <v>-</v>
      </c>
      <c r="I134" s="76" t="str">
        <f>IF(ТДИД!I145="","-",SUBSTITUTE(ТДИД!I145,";",","))</f>
        <v>-</v>
      </c>
      <c r="J134" s="76" t="str">
        <f>IF(ТДИД!J145="","-",SUBSTITUTE(ТДИД!J145,";",","))</f>
        <v>-</v>
      </c>
      <c r="K134" s="76" t="str">
        <f>IF(ТДИД!K145="","-",ТДИД!K145*100)</f>
        <v>-</v>
      </c>
      <c r="L134" s="76" t="str">
        <f>IF(ТДИД!L145="","-",SUBSTITUTE(ТДИД!L145,";",","))</f>
        <v>-</v>
      </c>
      <c r="M134" s="77" t="str">
        <f>IF(ТДИД!M145="X","X","-")</f>
        <v>-</v>
      </c>
      <c r="N134" s="77" t="str">
        <f>IF(ТДИД!N145="X","X","-")</f>
        <v>-</v>
      </c>
      <c r="O134" s="76" t="str">
        <f>IF(ТДИД!O145="","-",SUBSTITUTE(ТДИД!O145,";",","))</f>
        <v>-</v>
      </c>
      <c r="P134" s="76" t="str">
        <f>IF(ТДИД!P145="","-",SUBSTITUTE(ТДИД!P145,";",","))</f>
        <v>-</v>
      </c>
    </row>
    <row r="135" spans="1:16" x14ac:dyDescent="0.25">
      <c r="A135" t="s">
        <v>201</v>
      </c>
      <c r="B135" s="76" t="str">
        <f>IF(ТДИД!B147="","-",SUBSTITUTE(ТДИД!B147,";",","))</f>
        <v>-</v>
      </c>
      <c r="C135" s="76" t="str">
        <f>IF(ТДИД!C146="","-",VLOOKUP(ТДИД!C146,KODOVE_ISAK!$A$2:$B$3,2))</f>
        <v>-</v>
      </c>
      <c r="D135" s="76" t="str">
        <f>IF(ТДИД!D146="","-",VLOOKUP(ТДИД!D146,KODOVE_ISAK!$A$47:$B$49,2))</f>
        <v>-</v>
      </c>
      <c r="E135" s="76" t="str">
        <f>IF(ТДИД!E146="","-",VLOOKUP(ТДИД!E146,KODOVE_ISAK!$A$6:$B$9,2,))</f>
        <v>-</v>
      </c>
      <c r="F135" s="76" t="str">
        <f>IF(ТДИД!F146="","-",SUBSTITUTE(ТДИД!F146,";",","))</f>
        <v>-</v>
      </c>
      <c r="G135" s="76" t="str">
        <f>IF(ТДИД!G146="","-",VLOOKUP(ТДИД!G146,KODOVE_ISAK!$A$53:$B$71,2,))</f>
        <v>-</v>
      </c>
      <c r="H135" s="76" t="str">
        <f>IF(ТДИД!H146="","-",SUBSTITUTE(ТДИД!H146,";",","))</f>
        <v>-</v>
      </c>
      <c r="I135" s="76" t="str">
        <f>IF(ТДИД!I146="","-",SUBSTITUTE(ТДИД!I146,";",","))</f>
        <v>-</v>
      </c>
      <c r="J135" s="76" t="str">
        <f>IF(ТДИД!J146="","-",SUBSTITUTE(ТДИД!J146,";",","))</f>
        <v>-</v>
      </c>
      <c r="K135" s="76" t="str">
        <f>IF(ТДИД!K146="","-",ТДИД!K146*100)</f>
        <v>-</v>
      </c>
      <c r="L135" s="76" t="str">
        <f>IF(ТДИД!L146="","-",SUBSTITUTE(ТДИД!L146,";",","))</f>
        <v>-</v>
      </c>
      <c r="M135" s="77" t="str">
        <f>IF(ТДИД!M146="X","X","-")</f>
        <v>-</v>
      </c>
      <c r="N135" s="77" t="str">
        <f>IF(ТДИД!N146="X","X","-")</f>
        <v>-</v>
      </c>
      <c r="O135" s="76" t="str">
        <f>IF(ТДИД!O146="","-",SUBSTITUTE(ТДИД!O146,";",","))</f>
        <v>-</v>
      </c>
      <c r="P135" s="76" t="str">
        <f>IF(ТДИД!P146="","-",SUBSTITUTE(ТДИД!P146,";",","))</f>
        <v>-</v>
      </c>
    </row>
    <row r="136" spans="1:16" x14ac:dyDescent="0.25">
      <c r="A136" t="s">
        <v>201</v>
      </c>
      <c r="B136" s="76" t="str">
        <f>IF(ТДИД!B148="","-",SUBSTITUTE(ТДИД!B148,";",","))</f>
        <v>-</v>
      </c>
      <c r="C136" s="76" t="str">
        <f>IF(ТДИД!C147="","-",VLOOKUP(ТДИД!C147,KODOVE_ISAK!$A$2:$B$3,2))</f>
        <v>-</v>
      </c>
      <c r="D136" s="76" t="str">
        <f>IF(ТДИД!D147="","-",VLOOKUP(ТДИД!D147,KODOVE_ISAK!$A$47:$B$49,2))</f>
        <v>-</v>
      </c>
      <c r="E136" s="76" t="str">
        <f>IF(ТДИД!E147="","-",VLOOKUP(ТДИД!E147,KODOVE_ISAK!$A$6:$B$9,2,))</f>
        <v>-</v>
      </c>
      <c r="F136" s="76" t="str">
        <f>IF(ТДИД!F147="","-",SUBSTITUTE(ТДИД!F147,";",","))</f>
        <v>-</v>
      </c>
      <c r="G136" s="76" t="str">
        <f>IF(ТДИД!G147="","-",VLOOKUP(ТДИД!G147,KODOVE_ISAK!$A$53:$B$71,2,))</f>
        <v>-</v>
      </c>
      <c r="H136" s="76" t="str">
        <f>IF(ТДИД!H147="","-",SUBSTITUTE(ТДИД!H147,";",","))</f>
        <v>-</v>
      </c>
      <c r="I136" s="76" t="str">
        <f>IF(ТДИД!I147="","-",SUBSTITUTE(ТДИД!I147,";",","))</f>
        <v>-</v>
      </c>
      <c r="J136" s="76" t="str">
        <f>IF(ТДИД!J147="","-",SUBSTITUTE(ТДИД!J147,";",","))</f>
        <v>-</v>
      </c>
      <c r="K136" s="76" t="str">
        <f>IF(ТДИД!K147="","-",ТДИД!K147*100)</f>
        <v>-</v>
      </c>
      <c r="L136" s="76" t="str">
        <f>IF(ТДИД!L147="","-",SUBSTITUTE(ТДИД!L147,";",","))</f>
        <v>-</v>
      </c>
      <c r="M136" s="77" t="str">
        <f>IF(ТДИД!M147="X","X","-")</f>
        <v>-</v>
      </c>
      <c r="N136" s="77" t="str">
        <f>IF(ТДИД!N147="X","X","-")</f>
        <v>-</v>
      </c>
      <c r="O136" s="76" t="str">
        <f>IF(ТДИД!O147="","-",SUBSTITUTE(ТДИД!O147,";",","))</f>
        <v>-</v>
      </c>
      <c r="P136" s="76" t="str">
        <f>IF(ТДИД!P147="","-",SUBSTITUTE(ТДИД!P147,";",","))</f>
        <v>-</v>
      </c>
    </row>
    <row r="137" spans="1:16" x14ac:dyDescent="0.25">
      <c r="A137" t="s">
        <v>201</v>
      </c>
      <c r="B137" s="76" t="str">
        <f>IF(ТДИД!B149="","-",SUBSTITUTE(ТДИД!B149,";",","))</f>
        <v>-</v>
      </c>
      <c r="C137" s="76" t="str">
        <f>IF(ТДИД!C148="","-",VLOOKUP(ТДИД!C148,KODOVE_ISAK!$A$2:$B$3,2))</f>
        <v>-</v>
      </c>
      <c r="D137" s="76" t="str">
        <f>IF(ТДИД!D148="","-",VLOOKUP(ТДИД!D148,KODOVE_ISAK!$A$47:$B$49,2))</f>
        <v>-</v>
      </c>
      <c r="E137" s="76" t="str">
        <f>IF(ТДИД!E148="","-",VLOOKUP(ТДИД!E148,KODOVE_ISAK!$A$6:$B$9,2,))</f>
        <v>-</v>
      </c>
      <c r="F137" s="76" t="str">
        <f>IF(ТДИД!F148="","-",SUBSTITUTE(ТДИД!F148,";",","))</f>
        <v>-</v>
      </c>
      <c r="G137" s="76" t="str">
        <f>IF(ТДИД!G148="","-",VLOOKUP(ТДИД!G148,KODOVE_ISAK!$A$53:$B$71,2,))</f>
        <v>-</v>
      </c>
      <c r="H137" s="76" t="str">
        <f>IF(ТДИД!H148="","-",SUBSTITUTE(ТДИД!H148,";",","))</f>
        <v>-</v>
      </c>
      <c r="I137" s="76" t="str">
        <f>IF(ТДИД!I148="","-",SUBSTITUTE(ТДИД!I148,";",","))</f>
        <v>-</v>
      </c>
      <c r="J137" s="76" t="str">
        <f>IF(ТДИД!J148="","-",SUBSTITUTE(ТДИД!J148,";",","))</f>
        <v>-</v>
      </c>
      <c r="K137" s="76" t="str">
        <f>IF(ТДИД!K148="","-",ТДИД!K148*100)</f>
        <v>-</v>
      </c>
      <c r="L137" s="76" t="str">
        <f>IF(ТДИД!L148="","-",SUBSTITUTE(ТДИД!L148,";",","))</f>
        <v>-</v>
      </c>
      <c r="M137" s="77" t="str">
        <f>IF(ТДИД!M148="X","X","-")</f>
        <v>-</v>
      </c>
      <c r="N137" s="77" t="str">
        <f>IF(ТДИД!N148="X","X","-")</f>
        <v>-</v>
      </c>
      <c r="O137" s="76" t="str">
        <f>IF(ТДИД!O148="","-",SUBSTITUTE(ТДИД!O148,";",","))</f>
        <v>-</v>
      </c>
      <c r="P137" s="76" t="str">
        <f>IF(ТДИД!P148="","-",SUBSTITUTE(ТДИД!P148,";",","))</f>
        <v>-</v>
      </c>
    </row>
    <row r="138" spans="1:16" x14ac:dyDescent="0.25">
      <c r="A138" t="s">
        <v>201</v>
      </c>
      <c r="B138" s="76" t="str">
        <f>IF(ТДИД!B150="","-",SUBSTITUTE(ТДИД!B150,";",","))</f>
        <v>-</v>
      </c>
      <c r="C138" s="76" t="str">
        <f>IF(ТДИД!C149="","-",VLOOKUP(ТДИД!C149,KODOVE_ISAK!$A$2:$B$3,2))</f>
        <v>-</v>
      </c>
      <c r="D138" s="76" t="str">
        <f>IF(ТДИД!D149="","-",VLOOKUP(ТДИД!D149,KODOVE_ISAK!$A$47:$B$49,2))</f>
        <v>-</v>
      </c>
      <c r="E138" s="76" t="str">
        <f>IF(ТДИД!E149="","-",VLOOKUP(ТДИД!E149,KODOVE_ISAK!$A$6:$B$9,2,))</f>
        <v>-</v>
      </c>
      <c r="F138" s="76" t="str">
        <f>IF(ТДИД!F149="","-",SUBSTITUTE(ТДИД!F149,";",","))</f>
        <v>-</v>
      </c>
      <c r="G138" s="76" t="str">
        <f>IF(ТДИД!G149="","-",VLOOKUP(ТДИД!G149,KODOVE_ISAK!$A$53:$B$71,2,))</f>
        <v>-</v>
      </c>
      <c r="H138" s="76" t="str">
        <f>IF(ТДИД!H149="","-",SUBSTITUTE(ТДИД!H149,";",","))</f>
        <v>-</v>
      </c>
      <c r="I138" s="76" t="str">
        <f>IF(ТДИД!I149="","-",SUBSTITUTE(ТДИД!I149,";",","))</f>
        <v>-</v>
      </c>
      <c r="J138" s="76" t="str">
        <f>IF(ТДИД!J149="","-",SUBSTITUTE(ТДИД!J149,";",","))</f>
        <v>-</v>
      </c>
      <c r="K138" s="76" t="str">
        <f>IF(ТДИД!K149="","-",ТДИД!K149*100)</f>
        <v>-</v>
      </c>
      <c r="L138" s="76" t="str">
        <f>IF(ТДИД!L149="","-",SUBSTITUTE(ТДИД!L149,";",","))</f>
        <v>-</v>
      </c>
      <c r="M138" s="77" t="str">
        <f>IF(ТДИД!M149="X","X","-")</f>
        <v>-</v>
      </c>
      <c r="N138" s="77" t="str">
        <f>IF(ТДИД!N149="X","X","-")</f>
        <v>-</v>
      </c>
      <c r="O138" s="76" t="str">
        <f>IF(ТДИД!O149="","-",SUBSTITUTE(ТДИД!O149,";",","))</f>
        <v>-</v>
      </c>
      <c r="P138" s="76" t="str">
        <f>IF(ТДИД!P149="","-",SUBSTITUTE(ТДИД!P149,";",","))</f>
        <v>-</v>
      </c>
    </row>
    <row r="139" spans="1:16" x14ac:dyDescent="0.25">
      <c r="A139" t="s">
        <v>201</v>
      </c>
      <c r="B139" s="76" t="str">
        <f>IF(ТДИД!B151="","-",SUBSTITUTE(ТДИД!B151,";",","))</f>
        <v>-</v>
      </c>
      <c r="C139" s="76" t="str">
        <f>IF(ТДИД!C150="","-",VLOOKUP(ТДИД!C150,KODOVE_ISAK!$A$2:$B$3,2))</f>
        <v>-</v>
      </c>
      <c r="D139" s="76" t="str">
        <f>IF(ТДИД!D150="","-",VLOOKUP(ТДИД!D150,KODOVE_ISAK!$A$47:$B$49,2))</f>
        <v>-</v>
      </c>
      <c r="E139" s="76" t="str">
        <f>IF(ТДИД!E150="","-",VLOOKUP(ТДИД!E150,KODOVE_ISAK!$A$6:$B$9,2,))</f>
        <v>-</v>
      </c>
      <c r="F139" s="76" t="str">
        <f>IF(ТДИД!F150="","-",SUBSTITUTE(ТДИД!F150,";",","))</f>
        <v>-</v>
      </c>
      <c r="G139" s="76" t="str">
        <f>IF(ТДИД!G150="","-",VLOOKUP(ТДИД!G150,KODOVE_ISAK!$A$53:$B$71,2,))</f>
        <v>-</v>
      </c>
      <c r="H139" s="76" t="str">
        <f>IF(ТДИД!H150="","-",SUBSTITUTE(ТДИД!H150,";",","))</f>
        <v>-</v>
      </c>
      <c r="I139" s="76" t="str">
        <f>IF(ТДИД!I150="","-",SUBSTITUTE(ТДИД!I150,";",","))</f>
        <v>-</v>
      </c>
      <c r="J139" s="76" t="str">
        <f>IF(ТДИД!J150="","-",SUBSTITUTE(ТДИД!J150,";",","))</f>
        <v>-</v>
      </c>
      <c r="K139" s="76" t="str">
        <f>IF(ТДИД!K150="","-",ТДИД!K150*100)</f>
        <v>-</v>
      </c>
      <c r="L139" s="76" t="str">
        <f>IF(ТДИД!L150="","-",SUBSTITUTE(ТДИД!L150,";",","))</f>
        <v>-</v>
      </c>
      <c r="M139" s="77" t="str">
        <f>IF(ТДИД!M150="X","X","-")</f>
        <v>-</v>
      </c>
      <c r="N139" s="77" t="str">
        <f>IF(ТДИД!N150="X","X","-")</f>
        <v>-</v>
      </c>
      <c r="O139" s="76" t="str">
        <f>IF(ТДИД!O150="","-",SUBSTITUTE(ТДИД!O150,";",","))</f>
        <v>-</v>
      </c>
      <c r="P139" s="76" t="str">
        <f>IF(ТДИД!P150="","-",SUBSTITUTE(ТДИД!P150,";",","))</f>
        <v>-</v>
      </c>
    </row>
    <row r="140" spans="1:16" x14ac:dyDescent="0.25">
      <c r="A140" t="s">
        <v>201</v>
      </c>
      <c r="B140" s="76" t="str">
        <f>IF(ТДИД!B152="","-",SUBSTITUTE(ТДИД!B152,";",","))</f>
        <v>-</v>
      </c>
      <c r="C140" s="76" t="str">
        <f>IF(ТДИД!C151="","-",VLOOKUP(ТДИД!C151,KODOVE_ISAK!$A$2:$B$3,2))</f>
        <v>-</v>
      </c>
      <c r="D140" s="76" t="str">
        <f>IF(ТДИД!D151="","-",VLOOKUP(ТДИД!D151,KODOVE_ISAK!$A$47:$B$49,2))</f>
        <v>-</v>
      </c>
      <c r="E140" s="76" t="str">
        <f>IF(ТДИД!E151="","-",VLOOKUP(ТДИД!E151,KODOVE_ISAK!$A$6:$B$9,2,))</f>
        <v>-</v>
      </c>
      <c r="F140" s="76" t="str">
        <f>IF(ТДИД!F151="","-",SUBSTITUTE(ТДИД!F151,";",","))</f>
        <v>-</v>
      </c>
      <c r="G140" s="76" t="str">
        <f>IF(ТДИД!G151="","-",VLOOKUP(ТДИД!G151,KODOVE_ISAK!$A$53:$B$71,2,))</f>
        <v>-</v>
      </c>
      <c r="H140" s="76" t="str">
        <f>IF(ТДИД!H151="","-",SUBSTITUTE(ТДИД!H151,";",","))</f>
        <v>-</v>
      </c>
      <c r="I140" s="76" t="str">
        <f>IF(ТДИД!I151="","-",SUBSTITUTE(ТДИД!I151,";",","))</f>
        <v>-</v>
      </c>
      <c r="J140" s="76" t="str">
        <f>IF(ТДИД!J151="","-",SUBSTITUTE(ТДИД!J151,";",","))</f>
        <v>-</v>
      </c>
      <c r="K140" s="76" t="str">
        <f>IF(ТДИД!K151="","-",ТДИД!K151*100)</f>
        <v>-</v>
      </c>
      <c r="L140" s="76" t="str">
        <f>IF(ТДИД!L151="","-",SUBSTITUTE(ТДИД!L151,";",","))</f>
        <v>-</v>
      </c>
      <c r="M140" s="77" t="str">
        <f>IF(ТДИД!M151="X","X","-")</f>
        <v>-</v>
      </c>
      <c r="N140" s="77" t="str">
        <f>IF(ТДИД!N151="X","X","-")</f>
        <v>-</v>
      </c>
      <c r="O140" s="76" t="str">
        <f>IF(ТДИД!O151="","-",SUBSTITUTE(ТДИД!O151,";",","))</f>
        <v>-</v>
      </c>
      <c r="P140" s="76" t="str">
        <f>IF(ТДИД!P151="","-",SUBSTITUTE(ТДИД!P151,";",","))</f>
        <v>-</v>
      </c>
    </row>
    <row r="141" spans="1:16" x14ac:dyDescent="0.25">
      <c r="A141" t="s">
        <v>201</v>
      </c>
      <c r="B141" s="76" t="str">
        <f>IF(ТДИД!B153="","-",SUBSTITUTE(ТДИД!B153,";",","))</f>
        <v>-</v>
      </c>
      <c r="C141" s="76" t="str">
        <f>IF(ТДИД!C152="","-",VLOOKUP(ТДИД!C152,KODOVE_ISAK!$A$2:$B$3,2))</f>
        <v>-</v>
      </c>
      <c r="D141" s="76" t="str">
        <f>IF(ТДИД!D152="","-",VLOOKUP(ТДИД!D152,KODOVE_ISAK!$A$47:$B$49,2))</f>
        <v>-</v>
      </c>
      <c r="E141" s="76" t="str">
        <f>IF(ТДИД!E152="","-",VLOOKUP(ТДИД!E152,KODOVE_ISAK!$A$6:$B$9,2,))</f>
        <v>-</v>
      </c>
      <c r="F141" s="76" t="str">
        <f>IF(ТДИД!F152="","-",SUBSTITUTE(ТДИД!F152,";",","))</f>
        <v>-</v>
      </c>
      <c r="G141" s="76" t="str">
        <f>IF(ТДИД!G152="","-",VLOOKUP(ТДИД!G152,KODOVE_ISAK!$A$53:$B$71,2,))</f>
        <v>-</v>
      </c>
      <c r="H141" s="76" t="str">
        <f>IF(ТДИД!H152="","-",SUBSTITUTE(ТДИД!H152,";",","))</f>
        <v>-</v>
      </c>
      <c r="I141" s="76" t="str">
        <f>IF(ТДИД!I152="","-",SUBSTITUTE(ТДИД!I152,";",","))</f>
        <v>-</v>
      </c>
      <c r="J141" s="76" t="str">
        <f>IF(ТДИД!J152="","-",SUBSTITUTE(ТДИД!J152,";",","))</f>
        <v>-</v>
      </c>
      <c r="K141" s="76" t="str">
        <f>IF(ТДИД!K152="","-",ТДИД!K152*100)</f>
        <v>-</v>
      </c>
      <c r="L141" s="76" t="str">
        <f>IF(ТДИД!L152="","-",SUBSTITUTE(ТДИД!L152,";",","))</f>
        <v>-</v>
      </c>
      <c r="M141" s="77" t="str">
        <f>IF(ТДИД!M152="X","X","-")</f>
        <v>-</v>
      </c>
      <c r="N141" s="77" t="str">
        <f>IF(ТДИД!N152="X","X","-")</f>
        <v>-</v>
      </c>
      <c r="O141" s="76" t="str">
        <f>IF(ТДИД!O152="","-",SUBSTITUTE(ТДИД!O152,";",","))</f>
        <v>-</v>
      </c>
      <c r="P141" s="76" t="str">
        <f>IF(ТДИД!P152="","-",SUBSTITUTE(ТДИД!P152,";",","))</f>
        <v>-</v>
      </c>
    </row>
    <row r="142" spans="1:16" x14ac:dyDescent="0.25">
      <c r="A142" t="s">
        <v>201</v>
      </c>
      <c r="B142" s="76" t="str">
        <f>IF(ТДИД!B154="","-",SUBSTITUTE(ТДИД!B154,";",","))</f>
        <v>-</v>
      </c>
      <c r="C142" s="76" t="str">
        <f>IF(ТДИД!C153="","-",VLOOKUP(ТДИД!C153,KODOVE_ISAK!$A$2:$B$3,2))</f>
        <v>-</v>
      </c>
      <c r="D142" s="76" t="str">
        <f>IF(ТДИД!D153="","-",VLOOKUP(ТДИД!D153,KODOVE_ISAK!$A$47:$B$49,2))</f>
        <v>-</v>
      </c>
      <c r="E142" s="76" t="str">
        <f>IF(ТДИД!E153="","-",VLOOKUP(ТДИД!E153,KODOVE_ISAK!$A$6:$B$9,2,))</f>
        <v>-</v>
      </c>
      <c r="F142" s="76" t="str">
        <f>IF(ТДИД!F153="","-",SUBSTITUTE(ТДИД!F153,";",","))</f>
        <v>-</v>
      </c>
      <c r="G142" s="76" t="str">
        <f>IF(ТДИД!G153="","-",VLOOKUP(ТДИД!G153,KODOVE_ISAK!$A$53:$B$71,2,))</f>
        <v>-</v>
      </c>
      <c r="H142" s="76" t="str">
        <f>IF(ТДИД!H153="","-",SUBSTITUTE(ТДИД!H153,";",","))</f>
        <v>-</v>
      </c>
      <c r="I142" s="76" t="str">
        <f>IF(ТДИД!I153="","-",SUBSTITUTE(ТДИД!I153,";",","))</f>
        <v>-</v>
      </c>
      <c r="J142" s="76" t="str">
        <f>IF(ТДИД!J153="","-",SUBSTITUTE(ТДИД!J153,";",","))</f>
        <v>-</v>
      </c>
      <c r="K142" s="76" t="str">
        <f>IF(ТДИД!K153="","-",ТДИД!K153*100)</f>
        <v>-</v>
      </c>
      <c r="L142" s="76" t="str">
        <f>IF(ТДИД!L153="","-",SUBSTITUTE(ТДИД!L153,";",","))</f>
        <v>-</v>
      </c>
      <c r="M142" s="77" t="str">
        <f>IF(ТДИД!M153="X","X","-")</f>
        <v>-</v>
      </c>
      <c r="N142" s="77" t="str">
        <f>IF(ТДИД!N153="X","X","-")</f>
        <v>-</v>
      </c>
      <c r="O142" s="76" t="str">
        <f>IF(ТДИД!O153="","-",SUBSTITUTE(ТДИД!O153,";",","))</f>
        <v>-</v>
      </c>
      <c r="P142" s="76" t="str">
        <f>IF(ТДИД!P153="","-",SUBSTITUTE(ТДИД!P153,";",","))</f>
        <v>-</v>
      </c>
    </row>
    <row r="143" spans="1:16" x14ac:dyDescent="0.25">
      <c r="A143" t="s">
        <v>201</v>
      </c>
      <c r="B143" s="76" t="str">
        <f>IF(ТДИД!B155="","-",SUBSTITUTE(ТДИД!B155,";",","))</f>
        <v>-</v>
      </c>
      <c r="C143" s="76" t="str">
        <f>IF(ТДИД!C154="","-",VLOOKUP(ТДИД!C154,KODOVE_ISAK!$A$2:$B$3,2))</f>
        <v>-</v>
      </c>
      <c r="D143" s="76" t="str">
        <f>IF(ТДИД!D154="","-",VLOOKUP(ТДИД!D154,KODOVE_ISAK!$A$47:$B$49,2))</f>
        <v>-</v>
      </c>
      <c r="E143" s="76" t="str">
        <f>IF(ТДИД!E154="","-",VLOOKUP(ТДИД!E154,KODOVE_ISAK!$A$6:$B$9,2,))</f>
        <v>-</v>
      </c>
      <c r="F143" s="76" t="str">
        <f>IF(ТДИД!F154="","-",SUBSTITUTE(ТДИД!F154,";",","))</f>
        <v>-</v>
      </c>
      <c r="G143" s="76" t="str">
        <f>IF(ТДИД!G154="","-",VLOOKUP(ТДИД!G154,KODOVE_ISAK!$A$53:$B$71,2,))</f>
        <v>-</v>
      </c>
      <c r="H143" s="76" t="str">
        <f>IF(ТДИД!H154="","-",SUBSTITUTE(ТДИД!H154,";",","))</f>
        <v>-</v>
      </c>
      <c r="I143" s="76" t="str">
        <f>IF(ТДИД!I154="","-",SUBSTITUTE(ТДИД!I154,";",","))</f>
        <v>-</v>
      </c>
      <c r="J143" s="76" t="str">
        <f>IF(ТДИД!J154="","-",SUBSTITUTE(ТДИД!J154,";",","))</f>
        <v>-</v>
      </c>
      <c r="K143" s="76" t="str">
        <f>IF(ТДИД!K154="","-",ТДИД!K154*100)</f>
        <v>-</v>
      </c>
      <c r="L143" s="76" t="str">
        <f>IF(ТДИД!L154="","-",SUBSTITUTE(ТДИД!L154,";",","))</f>
        <v>-</v>
      </c>
      <c r="M143" s="77" t="str">
        <f>IF(ТДИД!M154="X","X","-")</f>
        <v>-</v>
      </c>
      <c r="N143" s="77" t="str">
        <f>IF(ТДИД!N154="X","X","-")</f>
        <v>-</v>
      </c>
      <c r="O143" s="76" t="str">
        <f>IF(ТДИД!O154="","-",SUBSTITUTE(ТДИД!O154,";",","))</f>
        <v>-</v>
      </c>
      <c r="P143" s="76" t="str">
        <f>IF(ТДИД!P154="","-",SUBSTITUTE(ТДИД!P154,";",","))</f>
        <v>-</v>
      </c>
    </row>
    <row r="144" spans="1:16" x14ac:dyDescent="0.25">
      <c r="A144" t="s">
        <v>200</v>
      </c>
      <c r="B144" s="76" t="str">
        <f>IF(ТДИД!B157="","-",SUBSTITUTE(ТДИД!B157,";",","))</f>
        <v>-</v>
      </c>
      <c r="C144" s="76" t="str">
        <f>IF(ТДИД!C157="","-",VLOOKUP(ТДИД!C157,KODOVE_ISAK!$A$2:$B$3,2))</f>
        <v>-</v>
      </c>
      <c r="D144" s="76" t="str">
        <f>IF(ТДИД!D157="","-",VLOOKUP(ТДИД!D157,KODOVE_ISAK!$A$47:$B$49,2))</f>
        <v>-</v>
      </c>
      <c r="E144" s="76" t="str">
        <f>IF(ТДИД!E157="","-",SUBSTITUTE(ТДИД!E157,";",","))</f>
        <v>-</v>
      </c>
      <c r="F144" s="76" t="str">
        <f>IF(ТДИД!F157="","-",SUBSTITUTE(ТДИД!F157,";",","))</f>
        <v>-</v>
      </c>
      <c r="G144" s="76" t="str">
        <f>IF(ТДИД!G157="","-",VLOOKUP(ТДИД!G157,KODOVE_ISAK!$A$53:$B$71,2,))</f>
        <v>-</v>
      </c>
      <c r="H144" s="76" t="str">
        <f>IF(ТДИД!H157="","-",SUBSTITUTE(ТДИД!H157,";",","))</f>
        <v>-</v>
      </c>
      <c r="I144" s="76" t="str">
        <f>IF(ТДИД!I157="","-",SUBSTITUTE(ТДИД!I157,";",","))</f>
        <v>-</v>
      </c>
      <c r="J144" s="76" t="str">
        <f>IF(ТДИД!J157="","-",SUBSTITUTE(ТДИД!J157,";",","))</f>
        <v>-</v>
      </c>
      <c r="K144" s="76" t="str">
        <f>IF(ТДИД!K155="","-",ТДИД!K155*100)</f>
        <v>-</v>
      </c>
      <c r="L144" s="76" t="str">
        <f>IF(ТДИД!L157="","-",SUBSTITUTE(ТДИД!L157,";",","))</f>
        <v>-</v>
      </c>
      <c r="M144" s="77" t="str">
        <f>IF(ТДИД!M157="X","X","-")</f>
        <v>-</v>
      </c>
      <c r="N144" s="77" t="str">
        <f>IF(ТДИД!N157="X","X","-")</f>
        <v>-</v>
      </c>
      <c r="O144" s="76" t="str">
        <f>IF(ТДИД!O157="","-",SUBSTITUTE(ТДИД!O157,";",","))</f>
        <v>-</v>
      </c>
      <c r="P144" s="76" t="str">
        <f>IF(ТДИД!P157="","-",SUBSTITUTE(ТДИД!P157,";",","))</f>
        <v>-</v>
      </c>
    </row>
    <row r="145" spans="1:16" x14ac:dyDescent="0.25">
      <c r="A145" t="s">
        <v>200</v>
      </c>
      <c r="B145" s="76" t="str">
        <f>IF(ТДИД!B158="","-",SUBSTITUTE(ТДИД!B158,";",","))</f>
        <v>-</v>
      </c>
      <c r="C145" s="76" t="str">
        <f>IF(ТДИД!C158="","-",VLOOKUP(ТДИД!C158,KODOVE_ISAK!$A$2:$B$3,2))</f>
        <v>-</v>
      </c>
      <c r="D145" s="76" t="str">
        <f>IF(ТДИД!D158="","-",VLOOKUP(ТДИД!D158,KODOVE_ISAK!$A$47:$B$49,2))</f>
        <v>-</v>
      </c>
      <c r="E145" s="76" t="str">
        <f>IF(ТДИД!E158="","-",SUBSTITUTE(ТДИД!E158,";",","))</f>
        <v>-</v>
      </c>
      <c r="F145" s="76" t="str">
        <f>IF(ТДИД!F158="","-",SUBSTITUTE(ТДИД!F158,";",","))</f>
        <v>-</v>
      </c>
      <c r="G145" s="76" t="str">
        <f>IF(ТДИД!G158="","-",VLOOKUP(ТДИД!G158,KODOVE_ISAK!$A$53:$B$71,2,))</f>
        <v>-</v>
      </c>
      <c r="H145" s="76" t="str">
        <f>IF(ТДИД!H158="","-",SUBSTITUTE(ТДИД!H158,";",","))</f>
        <v>-</v>
      </c>
      <c r="I145" s="76" t="str">
        <f>IF(ТДИД!I158="","-",SUBSTITUTE(ТДИД!I158,";",","))</f>
        <v>-</v>
      </c>
      <c r="J145" s="76" t="str">
        <f>IF(ТДИД!J158="","-",SUBSTITUTE(ТДИД!J158,";",","))</f>
        <v>-</v>
      </c>
      <c r="K145" s="76" t="str">
        <f>IF(ТДИД!K156="","-",ТДИД!K156*100)</f>
        <v>-</v>
      </c>
      <c r="L145" s="76" t="str">
        <f>IF(ТДИД!L158="","-",SUBSTITUTE(ТДИД!L158,";",","))</f>
        <v>-</v>
      </c>
      <c r="M145" s="77" t="str">
        <f>IF(ТДИД!M158="X","X","-")</f>
        <v>-</v>
      </c>
      <c r="N145" s="77" t="str">
        <f>IF(ТДИД!N158="X","X","-")</f>
        <v>-</v>
      </c>
      <c r="O145" s="76" t="str">
        <f>IF(ТДИД!O158="","-",SUBSTITUTE(ТДИД!O158,";",","))</f>
        <v>-</v>
      </c>
      <c r="P145" s="76" t="str">
        <f>IF(ТДИД!P158="","-",SUBSTITUTE(ТДИД!P158,";",","))</f>
        <v>-</v>
      </c>
    </row>
    <row r="146" spans="1:16" x14ac:dyDescent="0.25">
      <c r="A146" t="s">
        <v>200</v>
      </c>
      <c r="B146" s="76" t="str">
        <f>IF(ТДИД!B159="","-",SUBSTITUTE(ТДИД!B159,";",","))</f>
        <v>-</v>
      </c>
      <c r="C146" s="76" t="str">
        <f>IF(ТДИД!C159="","-",VLOOKUP(ТДИД!C159,KODOVE_ISAK!$A$2:$B$3,2))</f>
        <v>-</v>
      </c>
      <c r="D146" s="76" t="str">
        <f>IF(ТДИД!D159="","-",VLOOKUP(ТДИД!D159,KODOVE_ISAK!$A$47:$B$49,2))</f>
        <v>-</v>
      </c>
      <c r="E146" s="76" t="str">
        <f>IF(ТДИД!E159="","-",SUBSTITUTE(ТДИД!E159,";",","))</f>
        <v>-</v>
      </c>
      <c r="F146" s="76" t="str">
        <f>IF(ТДИД!F159="","-",SUBSTITUTE(ТДИД!F159,";",","))</f>
        <v>-</v>
      </c>
      <c r="G146" s="76" t="str">
        <f>IF(ТДИД!G159="","-",VLOOKUP(ТДИД!G159,KODOVE_ISAK!$A$53:$B$71,2,))</f>
        <v>-</v>
      </c>
      <c r="H146" s="76" t="str">
        <f>IF(ТДИД!H159="","-",SUBSTITUTE(ТДИД!H159,";",","))</f>
        <v>-</v>
      </c>
      <c r="I146" s="76" t="str">
        <f>IF(ТДИД!I159="","-",SUBSTITUTE(ТДИД!I159,";",","))</f>
        <v>-</v>
      </c>
      <c r="J146" s="76" t="str">
        <f>IF(ТДИД!J159="","-",SUBSTITUTE(ТДИД!J159,";",","))</f>
        <v>-</v>
      </c>
      <c r="K146" s="76" t="str">
        <f>IF(ТДИД!K157="","-",ТДИД!K157*100)</f>
        <v>-</v>
      </c>
      <c r="L146" s="76" t="str">
        <f>IF(ТДИД!L159="","-",SUBSTITUTE(ТДИД!L159,";",","))</f>
        <v>-</v>
      </c>
      <c r="M146" s="77" t="str">
        <f>IF(ТДИД!M159="X","X","-")</f>
        <v>-</v>
      </c>
      <c r="N146" s="77" t="str">
        <f>IF(ТДИД!N159="X","X","-")</f>
        <v>-</v>
      </c>
      <c r="O146" s="76" t="str">
        <f>IF(ТДИД!O159="","-",SUBSTITUTE(ТДИД!O159,";",","))</f>
        <v>-</v>
      </c>
      <c r="P146" s="76" t="str">
        <f>IF(ТДИД!P159="","-",SUBSTITUTE(ТДИД!P159,";",","))</f>
        <v>-</v>
      </c>
    </row>
    <row r="147" spans="1:16" x14ac:dyDescent="0.25">
      <c r="A147" t="s">
        <v>200</v>
      </c>
      <c r="B147" s="76" t="str">
        <f>IF(ТДИД!B160="","-",SUBSTITUTE(ТДИД!B160,";",","))</f>
        <v>-</v>
      </c>
      <c r="C147" s="76" t="str">
        <f>IF(ТДИД!C160="","-",VLOOKUP(ТДИД!C160,KODOVE_ISAK!$A$2:$B$3,2))</f>
        <v>-</v>
      </c>
      <c r="D147" s="76" t="str">
        <f>IF(ТДИД!D160="","-",VLOOKUP(ТДИД!D160,KODOVE_ISAK!$A$47:$B$49,2))</f>
        <v>-</v>
      </c>
      <c r="E147" s="76" t="str">
        <f>IF(ТДИД!E160="","-",SUBSTITUTE(ТДИД!E160,";",","))</f>
        <v>-</v>
      </c>
      <c r="F147" s="76" t="str">
        <f>IF(ТДИД!F160="","-",SUBSTITUTE(ТДИД!F160,";",","))</f>
        <v>-</v>
      </c>
      <c r="G147" s="76" t="str">
        <f>IF(ТДИД!G160="","-",VLOOKUP(ТДИД!G160,KODOVE_ISAK!$A$53:$B$71,2,))</f>
        <v>-</v>
      </c>
      <c r="H147" s="76" t="str">
        <f>IF(ТДИД!H160="","-",SUBSTITUTE(ТДИД!H160,";",","))</f>
        <v>-</v>
      </c>
      <c r="I147" s="76" t="str">
        <f>IF(ТДИД!I160="","-",SUBSTITUTE(ТДИД!I160,";",","))</f>
        <v>-</v>
      </c>
      <c r="J147" s="76" t="str">
        <f>IF(ТДИД!J160="","-",SUBSTITUTE(ТДИД!J160,";",","))</f>
        <v>-</v>
      </c>
      <c r="K147" s="76" t="str">
        <f>IF(ТДИД!K158="","-",ТДИД!K158*100)</f>
        <v>-</v>
      </c>
      <c r="L147" s="76" t="str">
        <f>IF(ТДИД!L160="","-",SUBSTITUTE(ТДИД!L160,";",","))</f>
        <v>-</v>
      </c>
      <c r="M147" s="77" t="str">
        <f>IF(ТДИД!M160="X","X","-")</f>
        <v>-</v>
      </c>
      <c r="N147" s="77" t="str">
        <f>IF(ТДИД!N160="X","X","-")</f>
        <v>-</v>
      </c>
      <c r="O147" s="76" t="str">
        <f>IF(ТДИД!O160="","-",SUBSTITUTE(ТДИД!O160,";",","))</f>
        <v>-</v>
      </c>
      <c r="P147" s="76" t="str">
        <f>IF(ТДИД!P160="","-",SUBSTITUTE(ТДИД!P160,";",","))</f>
        <v>-</v>
      </c>
    </row>
    <row r="148" spans="1:16" x14ac:dyDescent="0.25">
      <c r="A148" t="s">
        <v>200</v>
      </c>
      <c r="B148" s="76" t="str">
        <f>IF(ТДИД!B161="","-",SUBSTITUTE(ТДИД!B161,";",","))</f>
        <v>-</v>
      </c>
      <c r="C148" s="76" t="str">
        <f>IF(ТДИД!C161="","-",VLOOKUP(ТДИД!C161,KODOVE_ISAK!$A$2:$B$3,2))</f>
        <v>-</v>
      </c>
      <c r="D148" s="76" t="str">
        <f>IF(ТДИД!D161="","-",VLOOKUP(ТДИД!D161,KODOVE_ISAK!$A$47:$B$49,2))</f>
        <v>-</v>
      </c>
      <c r="E148" s="76" t="str">
        <f>IF(ТДИД!E161="","-",SUBSTITUTE(ТДИД!E161,";",","))</f>
        <v>-</v>
      </c>
      <c r="F148" s="76" t="str">
        <f>IF(ТДИД!F161="","-",SUBSTITUTE(ТДИД!F161,";",","))</f>
        <v>-</v>
      </c>
      <c r="G148" s="76" t="str">
        <f>IF(ТДИД!G161="","-",VLOOKUP(ТДИД!G161,KODOVE_ISAK!$A$53:$B$71,2,))</f>
        <v>-</v>
      </c>
      <c r="H148" s="76" t="str">
        <f>IF(ТДИД!H161="","-",SUBSTITUTE(ТДИД!H161,";",","))</f>
        <v>-</v>
      </c>
      <c r="I148" s="76" t="str">
        <f>IF(ТДИД!I161="","-",SUBSTITUTE(ТДИД!I161,";",","))</f>
        <v>-</v>
      </c>
      <c r="J148" s="76" t="str">
        <f>IF(ТДИД!J161="","-",SUBSTITUTE(ТДИД!J161,";",","))</f>
        <v>-</v>
      </c>
      <c r="K148" s="76" t="str">
        <f>IF(ТДИД!K159="","-",ТДИД!K159*100)</f>
        <v>-</v>
      </c>
      <c r="L148" s="76" t="str">
        <f>IF(ТДИД!L161="","-",SUBSTITUTE(ТДИД!L161,";",","))</f>
        <v>-</v>
      </c>
      <c r="M148" s="77" t="str">
        <f>IF(ТДИД!M161="X","X","-")</f>
        <v>-</v>
      </c>
      <c r="N148" s="77" t="str">
        <f>IF(ТДИД!N161="X","X","-")</f>
        <v>-</v>
      </c>
      <c r="O148" s="76" t="str">
        <f>IF(ТДИД!O161="","-",SUBSTITUTE(ТДИД!O161,";",","))</f>
        <v>-</v>
      </c>
      <c r="P148" s="76" t="str">
        <f>IF(ТДИД!P161="","-",SUBSTITUTE(ТДИД!P161,";",","))</f>
        <v>-</v>
      </c>
    </row>
    <row r="149" spans="1:16" x14ac:dyDescent="0.25">
      <c r="A149" t="s">
        <v>200</v>
      </c>
      <c r="B149" s="76" t="str">
        <f>IF(ТДИД!B162="","-",SUBSTITUTE(ТДИД!B162,";",","))</f>
        <v>-</v>
      </c>
      <c r="C149" s="76" t="str">
        <f>IF(ТДИД!C162="","-",VLOOKUP(ТДИД!C162,KODOVE_ISAK!$A$2:$B$3,2))</f>
        <v>-</v>
      </c>
      <c r="D149" s="76" t="str">
        <f>IF(ТДИД!D162="","-",VLOOKUP(ТДИД!D162,KODOVE_ISAK!$A$47:$B$49,2))</f>
        <v>-</v>
      </c>
      <c r="E149" s="76" t="str">
        <f>IF(ТДИД!E162="","-",SUBSTITUTE(ТДИД!E162,";",","))</f>
        <v>-</v>
      </c>
      <c r="F149" s="76" t="str">
        <f>IF(ТДИД!F162="","-",SUBSTITUTE(ТДИД!F162,";",","))</f>
        <v>-</v>
      </c>
      <c r="G149" s="76" t="str">
        <f>IF(ТДИД!G162="","-",VLOOKUP(ТДИД!G162,KODOVE_ISAK!$A$53:$B$71,2,))</f>
        <v>-</v>
      </c>
      <c r="H149" s="76" t="str">
        <f>IF(ТДИД!H162="","-",SUBSTITUTE(ТДИД!H162,";",","))</f>
        <v>-</v>
      </c>
      <c r="I149" s="76" t="str">
        <f>IF(ТДИД!I162="","-",SUBSTITUTE(ТДИД!I162,";",","))</f>
        <v>-</v>
      </c>
      <c r="J149" s="76" t="str">
        <f>IF(ТДИД!J162="","-",SUBSTITUTE(ТДИД!J162,";",","))</f>
        <v>-</v>
      </c>
      <c r="K149" s="76" t="str">
        <f>IF(ТДИД!K160="","-",ТДИД!K160*100)</f>
        <v>-</v>
      </c>
      <c r="L149" s="76" t="str">
        <f>IF(ТДИД!L162="","-",SUBSTITUTE(ТДИД!L162,";",","))</f>
        <v>-</v>
      </c>
      <c r="M149" s="77" t="str">
        <f>IF(ТДИД!M162="X","X","-")</f>
        <v>-</v>
      </c>
      <c r="N149" s="77" t="str">
        <f>IF(ТДИД!N162="X","X","-")</f>
        <v>-</v>
      </c>
      <c r="O149" s="76" t="str">
        <f>IF(ТДИД!O162="","-",SUBSTITUTE(ТДИД!O162,";",","))</f>
        <v>-</v>
      </c>
      <c r="P149" s="76" t="str">
        <f>IF(ТДИД!P162="","-",SUBSTITUTE(ТДИД!P162,";",","))</f>
        <v>-</v>
      </c>
    </row>
    <row r="150" spans="1:16" x14ac:dyDescent="0.25">
      <c r="A150" t="s">
        <v>200</v>
      </c>
      <c r="B150" s="76" t="str">
        <f>IF(ТДИД!B163="","-",SUBSTITUTE(ТДИД!B163,";",","))</f>
        <v>-</v>
      </c>
      <c r="C150" s="76" t="str">
        <f>IF(ТДИД!C163="","-",VLOOKUP(ТДИД!C163,KODOVE_ISAK!$A$2:$B$3,2))</f>
        <v>-</v>
      </c>
      <c r="D150" s="76" t="str">
        <f>IF(ТДИД!D163="","-",VLOOKUP(ТДИД!D163,KODOVE_ISAK!$A$47:$B$49,2))</f>
        <v>-</v>
      </c>
      <c r="E150" s="76" t="str">
        <f>IF(ТДИД!E163="","-",SUBSTITUTE(ТДИД!E163,";",","))</f>
        <v>-</v>
      </c>
      <c r="F150" s="76" t="str">
        <f>IF(ТДИД!F163="","-",SUBSTITUTE(ТДИД!F163,";",","))</f>
        <v>-</v>
      </c>
      <c r="G150" s="76" t="str">
        <f>IF(ТДИД!G163="","-",VLOOKUP(ТДИД!G163,KODOVE_ISAK!$A$53:$B$71,2,))</f>
        <v>-</v>
      </c>
      <c r="H150" s="76" t="str">
        <f>IF(ТДИД!H163="","-",SUBSTITUTE(ТДИД!H163,";",","))</f>
        <v>-</v>
      </c>
      <c r="I150" s="76" t="str">
        <f>IF(ТДИД!I163="","-",SUBSTITUTE(ТДИД!I163,";",","))</f>
        <v>-</v>
      </c>
      <c r="J150" s="76" t="str">
        <f>IF(ТДИД!J163="","-",SUBSTITUTE(ТДИД!J163,";",","))</f>
        <v>-</v>
      </c>
      <c r="K150" s="76" t="str">
        <f>IF(ТДИД!K161="","-",ТДИД!K161*100)</f>
        <v>-</v>
      </c>
      <c r="L150" s="76" t="str">
        <f>IF(ТДИД!L163="","-",SUBSTITUTE(ТДИД!L163,";",","))</f>
        <v>-</v>
      </c>
      <c r="M150" s="77" t="str">
        <f>IF(ТДИД!M163="X","X","-")</f>
        <v>-</v>
      </c>
      <c r="N150" s="77" t="str">
        <f>IF(ТДИД!N163="X","X","-")</f>
        <v>-</v>
      </c>
      <c r="O150" s="76" t="str">
        <f>IF(ТДИД!O163="","-",SUBSTITUTE(ТДИД!O163,";",","))</f>
        <v>-</v>
      </c>
      <c r="P150" s="76" t="str">
        <f>IF(ТДИД!P163="","-",SUBSTITUTE(ТДИД!P163,";",","))</f>
        <v>-</v>
      </c>
    </row>
    <row r="151" spans="1:16" x14ac:dyDescent="0.25">
      <c r="A151" t="s">
        <v>200</v>
      </c>
      <c r="B151" s="76" t="str">
        <f>IF(ТДИД!B164="","-",SUBSTITUTE(ТДИД!B164,";",","))</f>
        <v>-</v>
      </c>
      <c r="C151" s="76" t="str">
        <f>IF(ТДИД!C164="","-",VLOOKUP(ТДИД!C164,KODOVE_ISAK!$A$2:$B$3,2))</f>
        <v>-</v>
      </c>
      <c r="D151" s="76" t="str">
        <f>IF(ТДИД!D164="","-",VLOOKUP(ТДИД!D164,KODOVE_ISAK!$A$47:$B$49,2))</f>
        <v>-</v>
      </c>
      <c r="E151" s="76" t="str">
        <f>IF(ТДИД!E164="","-",SUBSTITUTE(ТДИД!E164,";",","))</f>
        <v>-</v>
      </c>
      <c r="F151" s="76" t="str">
        <f>IF(ТДИД!F164="","-",SUBSTITUTE(ТДИД!F164,";",","))</f>
        <v>-</v>
      </c>
      <c r="G151" s="76" t="str">
        <f>IF(ТДИД!G164="","-",VLOOKUP(ТДИД!G164,KODOVE_ISAK!$A$53:$B$71,2,))</f>
        <v>-</v>
      </c>
      <c r="H151" s="76" t="str">
        <f>IF(ТДИД!H164="","-",SUBSTITUTE(ТДИД!H164,";",","))</f>
        <v>-</v>
      </c>
      <c r="I151" s="76" t="str">
        <f>IF(ТДИД!I164="","-",SUBSTITUTE(ТДИД!I164,";",","))</f>
        <v>-</v>
      </c>
      <c r="J151" s="76" t="str">
        <f>IF(ТДИД!J164="","-",SUBSTITUTE(ТДИД!J164,";",","))</f>
        <v>-</v>
      </c>
      <c r="K151" s="76" t="str">
        <f>IF(ТДИД!K162="","-",ТДИД!K162*100)</f>
        <v>-</v>
      </c>
      <c r="L151" s="76" t="str">
        <f>IF(ТДИД!L164="","-",SUBSTITUTE(ТДИД!L164,";",","))</f>
        <v>-</v>
      </c>
      <c r="M151" s="77" t="str">
        <f>IF(ТДИД!M164="X","X","-")</f>
        <v>-</v>
      </c>
      <c r="N151" s="77" t="str">
        <f>IF(ТДИД!N164="X","X","-")</f>
        <v>-</v>
      </c>
      <c r="O151" s="76" t="str">
        <f>IF(ТДИД!O164="","-",SUBSTITUTE(ТДИД!O164,";",","))</f>
        <v>-</v>
      </c>
      <c r="P151" s="76" t="str">
        <f>IF(ТДИД!P164="","-",SUBSTITUTE(ТДИД!P164,";",","))</f>
        <v>-</v>
      </c>
    </row>
    <row r="152" spans="1:16" x14ac:dyDescent="0.25">
      <c r="A152" t="s">
        <v>200</v>
      </c>
      <c r="B152" s="76" t="str">
        <f>IF(ТДИД!B165="","-",SUBSTITUTE(ТДИД!B165,";",","))</f>
        <v>-</v>
      </c>
      <c r="C152" s="76" t="str">
        <f>IF(ТДИД!C165="","-",VLOOKUP(ТДИД!C165,KODOVE_ISAK!$A$2:$B$3,2))</f>
        <v>-</v>
      </c>
      <c r="D152" s="76" t="str">
        <f>IF(ТДИД!D165="","-",VLOOKUP(ТДИД!D165,KODOVE_ISAK!$A$47:$B$49,2))</f>
        <v>-</v>
      </c>
      <c r="E152" s="76" t="str">
        <f>IF(ТДИД!E165="","-",SUBSTITUTE(ТДИД!E165,";",","))</f>
        <v>-</v>
      </c>
      <c r="F152" s="76" t="str">
        <f>IF(ТДИД!F165="","-",SUBSTITUTE(ТДИД!F165,";",","))</f>
        <v>-</v>
      </c>
      <c r="G152" s="76" t="str">
        <f>IF(ТДИД!G165="","-",VLOOKUP(ТДИД!G165,KODOVE_ISAK!$A$53:$B$71,2,))</f>
        <v>-</v>
      </c>
      <c r="H152" s="76" t="str">
        <f>IF(ТДИД!H165="","-",SUBSTITUTE(ТДИД!H165,";",","))</f>
        <v>-</v>
      </c>
      <c r="I152" s="76" t="str">
        <f>IF(ТДИД!I165="","-",SUBSTITUTE(ТДИД!I165,";",","))</f>
        <v>-</v>
      </c>
      <c r="J152" s="76" t="str">
        <f>IF(ТДИД!J165="","-",SUBSTITUTE(ТДИД!J165,";",","))</f>
        <v>-</v>
      </c>
      <c r="K152" s="76" t="str">
        <f>IF(ТДИД!K163="","-",ТДИД!K163*100)</f>
        <v>-</v>
      </c>
      <c r="L152" s="76" t="str">
        <f>IF(ТДИД!L165="","-",SUBSTITUTE(ТДИД!L165,";",","))</f>
        <v>-</v>
      </c>
      <c r="M152" s="77" t="str">
        <f>IF(ТДИД!M165="X","X","-")</f>
        <v>-</v>
      </c>
      <c r="N152" s="77" t="str">
        <f>IF(ТДИД!N165="X","X","-")</f>
        <v>-</v>
      </c>
      <c r="O152" s="76" t="str">
        <f>IF(ТДИД!O165="","-",SUBSTITUTE(ТДИД!O165,";",","))</f>
        <v>-</v>
      </c>
      <c r="P152" s="76" t="str">
        <f>IF(ТДИД!P165="","-",SUBSTITUTE(ТДИД!P165,";",","))</f>
        <v>-</v>
      </c>
    </row>
    <row r="153" spans="1:16" x14ac:dyDescent="0.25">
      <c r="A153" t="s">
        <v>200</v>
      </c>
      <c r="B153" s="76" t="str">
        <f>IF(ТДИД!B166="","-",SUBSTITUTE(ТДИД!B166,";",","))</f>
        <v>-</v>
      </c>
      <c r="C153" s="76" t="str">
        <f>IF(ТДИД!C166="","-",VLOOKUP(ТДИД!C166,KODOVE_ISAK!$A$2:$B$3,2))</f>
        <v>-</v>
      </c>
      <c r="D153" s="76" t="str">
        <f>IF(ТДИД!D166="","-",VLOOKUP(ТДИД!D166,KODOVE_ISAK!$A$47:$B$49,2))</f>
        <v>-</v>
      </c>
      <c r="E153" s="76" t="str">
        <f>IF(ТДИД!E166="","-",SUBSTITUTE(ТДИД!E166,";",","))</f>
        <v>-</v>
      </c>
      <c r="F153" s="76" t="str">
        <f>IF(ТДИД!F166="","-",SUBSTITUTE(ТДИД!F166,";",","))</f>
        <v>-</v>
      </c>
      <c r="G153" s="76" t="str">
        <f>IF(ТДИД!G166="","-",VLOOKUP(ТДИД!G166,KODOVE_ISAK!$A$53:$B$71,2,))</f>
        <v>-</v>
      </c>
      <c r="H153" s="76" t="str">
        <f>IF(ТДИД!H166="","-",SUBSTITUTE(ТДИД!H166,";",","))</f>
        <v>-</v>
      </c>
      <c r="I153" s="76" t="str">
        <f>IF(ТДИД!I166="","-",SUBSTITUTE(ТДИД!I166,";",","))</f>
        <v>-</v>
      </c>
      <c r="J153" s="76" t="str">
        <f>IF(ТДИД!J166="","-",SUBSTITUTE(ТДИД!J166,";",","))</f>
        <v>-</v>
      </c>
      <c r="K153" s="76" t="str">
        <f>IF(ТДИД!K164="","-",ТДИД!K164*100)</f>
        <v>-</v>
      </c>
      <c r="L153" s="76" t="str">
        <f>IF(ТДИД!L166="","-",SUBSTITUTE(ТДИД!L166,";",","))</f>
        <v>-</v>
      </c>
      <c r="M153" s="77" t="str">
        <f>IF(ТДИД!M166="X","X","-")</f>
        <v>-</v>
      </c>
      <c r="N153" s="77" t="str">
        <f>IF(ТДИД!N166="X","X","-")</f>
        <v>-</v>
      </c>
      <c r="O153" s="76" t="str">
        <f>IF(ТДИД!O166="","-",SUBSTITUTE(ТДИД!O166,";",","))</f>
        <v>-</v>
      </c>
      <c r="P153" s="76" t="str">
        <f>IF(ТДИД!P166="","-",SUBSTITUTE(ТДИД!P166,";",","))</f>
        <v>-</v>
      </c>
    </row>
    <row r="154" spans="1:16" x14ac:dyDescent="0.25">
      <c r="A154" t="s">
        <v>200</v>
      </c>
      <c r="B154" s="76" t="str">
        <f>IF(ТДИД!B167="","-",SUBSTITUTE(ТДИД!B167,";",","))</f>
        <v>-</v>
      </c>
      <c r="C154" s="76" t="str">
        <f>IF(ТДИД!C167="","-",VLOOKUP(ТДИД!C167,KODOVE_ISAK!$A$2:$B$3,2))</f>
        <v>-</v>
      </c>
      <c r="D154" s="76" t="str">
        <f>IF(ТДИД!D167="","-",VLOOKUP(ТДИД!D167,KODOVE_ISAK!$A$47:$B$49,2))</f>
        <v>-</v>
      </c>
      <c r="E154" s="76" t="str">
        <f>IF(ТДИД!E167="","-",SUBSTITUTE(ТДИД!E167,";",","))</f>
        <v>-</v>
      </c>
      <c r="F154" s="76" t="str">
        <f>IF(ТДИД!F167="","-",SUBSTITUTE(ТДИД!F167,";",","))</f>
        <v>-</v>
      </c>
      <c r="G154" s="76" t="str">
        <f>IF(ТДИД!G167="","-",VLOOKUP(ТДИД!G167,KODOVE_ISAK!$A$53:$B$71,2,))</f>
        <v>-</v>
      </c>
      <c r="H154" s="76" t="str">
        <f>IF(ТДИД!H167="","-",SUBSTITUTE(ТДИД!H167,";",","))</f>
        <v>-</v>
      </c>
      <c r="I154" s="76" t="str">
        <f>IF(ТДИД!I167="","-",SUBSTITUTE(ТДИД!I167,";",","))</f>
        <v>-</v>
      </c>
      <c r="J154" s="76" t="str">
        <f>IF(ТДИД!J167="","-",SUBSTITUTE(ТДИД!J167,";",","))</f>
        <v>-</v>
      </c>
      <c r="K154" s="76" t="str">
        <f>IF(ТДИД!K165="","-",ТДИД!K165*100)</f>
        <v>-</v>
      </c>
      <c r="L154" s="76" t="str">
        <f>IF(ТДИД!L167="","-",SUBSTITUTE(ТДИД!L167,";",","))</f>
        <v>-</v>
      </c>
      <c r="M154" s="77" t="str">
        <f>IF(ТДИД!M167="X","X","-")</f>
        <v>-</v>
      </c>
      <c r="N154" s="77" t="str">
        <f>IF(ТДИД!N167="X","X","-")</f>
        <v>-</v>
      </c>
      <c r="O154" s="76" t="str">
        <f>IF(ТДИД!O167="","-",SUBSTITUTE(ТДИД!O167,";",","))</f>
        <v>-</v>
      </c>
      <c r="P154" s="76" t="str">
        <f>IF(ТДИД!P167="","-",SUBSTITUTE(ТДИД!P167,";",","))</f>
        <v>-</v>
      </c>
    </row>
    <row r="155" spans="1:16" x14ac:dyDescent="0.25">
      <c r="A155" t="s">
        <v>200</v>
      </c>
      <c r="B155" s="76" t="str">
        <f>IF(ТДИД!B168="","-",SUBSTITUTE(ТДИД!B168,";",","))</f>
        <v>-</v>
      </c>
      <c r="C155" s="76" t="str">
        <f>IF(ТДИД!C168="","-",VLOOKUP(ТДИД!C168,KODOVE_ISAK!$A$2:$B$3,2))</f>
        <v>-</v>
      </c>
      <c r="D155" s="76" t="str">
        <f>IF(ТДИД!D168="","-",VLOOKUP(ТДИД!D168,KODOVE_ISAK!$A$47:$B$49,2))</f>
        <v>-</v>
      </c>
      <c r="E155" s="76" t="str">
        <f>IF(ТДИД!E168="","-",SUBSTITUTE(ТДИД!E168,";",","))</f>
        <v>-</v>
      </c>
      <c r="F155" s="76" t="str">
        <f>IF(ТДИД!F168="","-",SUBSTITUTE(ТДИД!F168,";",","))</f>
        <v>-</v>
      </c>
      <c r="G155" s="76" t="str">
        <f>IF(ТДИД!G168="","-",VLOOKUP(ТДИД!G168,KODOVE_ISAK!$A$53:$B$71,2,))</f>
        <v>-</v>
      </c>
      <c r="H155" s="76" t="str">
        <f>IF(ТДИД!H168="","-",SUBSTITUTE(ТДИД!H168,";",","))</f>
        <v>-</v>
      </c>
      <c r="I155" s="76" t="str">
        <f>IF(ТДИД!I168="","-",SUBSTITUTE(ТДИД!I168,";",","))</f>
        <v>-</v>
      </c>
      <c r="J155" s="76" t="str">
        <f>IF(ТДИД!J168="","-",SUBSTITUTE(ТДИД!J168,";",","))</f>
        <v>-</v>
      </c>
      <c r="K155" s="76" t="str">
        <f>IF(ТДИД!K166="","-",ТДИД!K166*100)</f>
        <v>-</v>
      </c>
      <c r="L155" s="76" t="str">
        <f>IF(ТДИД!L168="","-",SUBSTITUTE(ТДИД!L168,";",","))</f>
        <v>-</v>
      </c>
      <c r="M155" s="77" t="str">
        <f>IF(ТДИД!M168="X","X","-")</f>
        <v>-</v>
      </c>
      <c r="N155" s="77" t="str">
        <f>IF(ТДИД!N168="X","X","-")</f>
        <v>-</v>
      </c>
      <c r="O155" s="76" t="str">
        <f>IF(ТДИД!O168="","-",SUBSTITUTE(ТДИД!O168,";",","))</f>
        <v>-</v>
      </c>
      <c r="P155" s="76" t="str">
        <f>IF(ТДИД!P168="","-",SUBSTITUTE(ТДИД!P168,";",","))</f>
        <v>-</v>
      </c>
    </row>
    <row r="156" spans="1:16" x14ac:dyDescent="0.25">
      <c r="A156" t="s">
        <v>200</v>
      </c>
      <c r="B156" s="76" t="str">
        <f>IF(ТДИД!B169="","-",SUBSTITUTE(ТДИД!B169,";",","))</f>
        <v>-</v>
      </c>
      <c r="C156" s="76" t="str">
        <f>IF(ТДИД!C169="","-",VLOOKUP(ТДИД!C169,KODOVE_ISAK!$A$2:$B$3,2))</f>
        <v>-</v>
      </c>
      <c r="D156" s="76" t="str">
        <f>IF(ТДИД!D169="","-",VLOOKUP(ТДИД!D169,KODOVE_ISAK!$A$47:$B$49,2))</f>
        <v>-</v>
      </c>
      <c r="E156" s="76" t="str">
        <f>IF(ТДИД!E169="","-",SUBSTITUTE(ТДИД!E169,";",","))</f>
        <v>-</v>
      </c>
      <c r="F156" s="76" t="str">
        <f>IF(ТДИД!F169="","-",SUBSTITUTE(ТДИД!F169,";",","))</f>
        <v>-</v>
      </c>
      <c r="G156" s="76" t="str">
        <f>IF(ТДИД!G169="","-",VLOOKUP(ТДИД!G169,KODOVE_ISAK!$A$53:$B$71,2,))</f>
        <v>-</v>
      </c>
      <c r="H156" s="76" t="str">
        <f>IF(ТДИД!H169="","-",SUBSTITUTE(ТДИД!H169,";",","))</f>
        <v>-</v>
      </c>
      <c r="I156" s="76" t="str">
        <f>IF(ТДИД!I169="","-",SUBSTITUTE(ТДИД!I169,";",","))</f>
        <v>-</v>
      </c>
      <c r="J156" s="76" t="str">
        <f>IF(ТДИД!J169="","-",SUBSTITUTE(ТДИД!J169,";",","))</f>
        <v>-</v>
      </c>
      <c r="K156" s="76" t="str">
        <f>IF(ТДИД!K167="","-",ТДИД!K167*100)</f>
        <v>-</v>
      </c>
      <c r="L156" s="76" t="str">
        <f>IF(ТДИД!L169="","-",SUBSTITUTE(ТДИД!L169,";",","))</f>
        <v>-</v>
      </c>
      <c r="M156" s="77" t="str">
        <f>IF(ТДИД!M169="X","X","-")</f>
        <v>-</v>
      </c>
      <c r="N156" s="77" t="str">
        <f>IF(ТДИД!N169="X","X","-")</f>
        <v>-</v>
      </c>
      <c r="O156" s="76" t="str">
        <f>IF(ТДИД!O169="","-",SUBSTITUTE(ТДИД!O169,";",","))</f>
        <v>-</v>
      </c>
      <c r="P156" s="76" t="str">
        <f>IF(ТДИД!P169="","-",SUBSTITUTE(ТДИД!P169,";",","))</f>
        <v>-</v>
      </c>
    </row>
    <row r="157" spans="1:16" x14ac:dyDescent="0.25">
      <c r="A157" t="s">
        <v>200</v>
      </c>
      <c r="B157" s="76" t="str">
        <f>IF(ТДИД!B170="","-",SUBSTITUTE(ТДИД!B170,";",","))</f>
        <v>-</v>
      </c>
      <c r="C157" s="76" t="str">
        <f>IF(ТДИД!C170="","-",VLOOKUP(ТДИД!C170,KODOVE_ISAK!$A$2:$B$3,2))</f>
        <v>-</v>
      </c>
      <c r="D157" s="76" t="str">
        <f>IF(ТДИД!D170="","-",VLOOKUP(ТДИД!D170,KODOVE_ISAK!$A$47:$B$49,2))</f>
        <v>-</v>
      </c>
      <c r="E157" s="76" t="str">
        <f>IF(ТДИД!E170="","-",SUBSTITUTE(ТДИД!E170,";",","))</f>
        <v>-</v>
      </c>
      <c r="F157" s="76" t="str">
        <f>IF(ТДИД!F170="","-",SUBSTITUTE(ТДИД!F170,";",","))</f>
        <v>-</v>
      </c>
      <c r="G157" s="76" t="str">
        <f>IF(ТДИД!G170="","-",VLOOKUP(ТДИД!G170,KODOVE_ISAK!$A$53:$B$71,2,))</f>
        <v>-</v>
      </c>
      <c r="H157" s="76" t="str">
        <f>IF(ТДИД!H170="","-",SUBSTITUTE(ТДИД!H170,";",","))</f>
        <v>-</v>
      </c>
      <c r="I157" s="76" t="str">
        <f>IF(ТДИД!I170="","-",SUBSTITUTE(ТДИД!I170,";",","))</f>
        <v>-</v>
      </c>
      <c r="J157" s="76" t="str">
        <f>IF(ТДИД!J170="","-",SUBSTITUTE(ТДИД!J170,";",","))</f>
        <v>-</v>
      </c>
      <c r="K157" s="76" t="str">
        <f>IF(ТДИД!K168="","-",ТДИД!K168*100)</f>
        <v>-</v>
      </c>
      <c r="L157" s="76" t="str">
        <f>IF(ТДИД!L170="","-",SUBSTITUTE(ТДИД!L170,";",","))</f>
        <v>-</v>
      </c>
      <c r="M157" s="77" t="str">
        <f>IF(ТДИД!M170="X","X","-")</f>
        <v>-</v>
      </c>
      <c r="N157" s="77" t="str">
        <f>IF(ТДИД!N170="X","X","-")</f>
        <v>-</v>
      </c>
      <c r="O157" s="76" t="str">
        <f>IF(ТДИД!O170="","-",SUBSTITUTE(ТДИД!O170,";",","))</f>
        <v>-</v>
      </c>
      <c r="P157" s="76" t="str">
        <f>IF(ТДИД!P170="","-",SUBSTITUTE(ТДИД!P170,";",","))</f>
        <v>-</v>
      </c>
    </row>
    <row r="158" spans="1:16" x14ac:dyDescent="0.25">
      <c r="A158" t="s">
        <v>200</v>
      </c>
      <c r="B158" s="76" t="str">
        <f>IF(ТДИД!B171="","-",SUBSTITUTE(ТДИД!B171,";",","))</f>
        <v>-</v>
      </c>
      <c r="C158" s="76" t="str">
        <f>IF(ТДИД!C171="","-",VLOOKUP(ТДИД!C171,KODOVE_ISAK!$A$2:$B$3,2))</f>
        <v>-</v>
      </c>
      <c r="D158" s="76" t="str">
        <f>IF(ТДИД!D171="","-",VLOOKUP(ТДИД!D171,KODOVE_ISAK!$A$47:$B$49,2))</f>
        <v>-</v>
      </c>
      <c r="E158" s="76" t="str">
        <f>IF(ТДИД!E171="","-",SUBSTITUTE(ТДИД!E171,";",","))</f>
        <v>-</v>
      </c>
      <c r="F158" s="76" t="str">
        <f>IF(ТДИД!F171="","-",SUBSTITUTE(ТДИД!F171,";",","))</f>
        <v>-</v>
      </c>
      <c r="G158" s="76" t="str">
        <f>IF(ТДИД!G171="","-",VLOOKUP(ТДИД!G171,KODOVE_ISAK!$A$53:$B$71,2,))</f>
        <v>-</v>
      </c>
      <c r="H158" s="76" t="str">
        <f>IF(ТДИД!H171="","-",SUBSTITUTE(ТДИД!H171,";",","))</f>
        <v>-</v>
      </c>
      <c r="I158" s="76" t="str">
        <f>IF(ТДИД!I171="","-",SUBSTITUTE(ТДИД!I171,";",","))</f>
        <v>-</v>
      </c>
      <c r="J158" s="76" t="str">
        <f>IF(ТДИД!J171="","-",SUBSTITUTE(ТДИД!J171,";",","))</f>
        <v>-</v>
      </c>
      <c r="K158" s="76" t="str">
        <f>IF(ТДИД!K169="","-",ТДИД!K169*100)</f>
        <v>-</v>
      </c>
      <c r="L158" s="76" t="str">
        <f>IF(ТДИД!L171="","-",SUBSTITUTE(ТДИД!L171,";",","))</f>
        <v>-</v>
      </c>
      <c r="M158" s="77" t="str">
        <f>IF(ТДИД!M171="X","X","-")</f>
        <v>-</v>
      </c>
      <c r="N158" s="77" t="str">
        <f>IF(ТДИД!N171="X","X","-")</f>
        <v>-</v>
      </c>
      <c r="O158" s="76" t="str">
        <f>IF(ТДИД!O171="","-",SUBSTITUTE(ТДИД!O171,";",","))</f>
        <v>-</v>
      </c>
      <c r="P158" s="76" t="str">
        <f>IF(ТДИД!P171="","-",SUBSTITUTE(ТДИД!P171,";",","))</f>
        <v>-</v>
      </c>
    </row>
    <row r="159" spans="1:16" x14ac:dyDescent="0.25">
      <c r="A159" t="s">
        <v>200</v>
      </c>
      <c r="B159" s="76" t="str">
        <f>IF(ТДИД!B172="","-",SUBSTITUTE(ТДИД!B172,";",","))</f>
        <v>-</v>
      </c>
      <c r="C159" s="76" t="str">
        <f>IF(ТДИД!C172="","-",VLOOKUP(ТДИД!C172,KODOVE_ISAK!$A$2:$B$3,2))</f>
        <v>-</v>
      </c>
      <c r="D159" s="76" t="str">
        <f>IF(ТДИД!D172="","-",VLOOKUP(ТДИД!D172,KODOVE_ISAK!$A$47:$B$49,2))</f>
        <v>-</v>
      </c>
      <c r="E159" s="76" t="str">
        <f>IF(ТДИД!E172="","-",SUBSTITUTE(ТДИД!E172,";",","))</f>
        <v>-</v>
      </c>
      <c r="F159" s="76" t="str">
        <f>IF(ТДИД!F172="","-",SUBSTITUTE(ТДИД!F172,";",","))</f>
        <v>-</v>
      </c>
      <c r="G159" s="76" t="str">
        <f>IF(ТДИД!G172="","-",VLOOKUP(ТДИД!G172,KODOVE_ISAK!$A$53:$B$71,2,))</f>
        <v>-</v>
      </c>
      <c r="H159" s="76" t="str">
        <f>IF(ТДИД!H172="","-",SUBSTITUTE(ТДИД!H172,";",","))</f>
        <v>-</v>
      </c>
      <c r="I159" s="76" t="str">
        <f>IF(ТДИД!I172="","-",SUBSTITUTE(ТДИД!I172,";",","))</f>
        <v>-</v>
      </c>
      <c r="J159" s="76" t="str">
        <f>IF(ТДИД!J172="","-",SUBSTITUTE(ТДИД!J172,";",","))</f>
        <v>-</v>
      </c>
      <c r="K159" s="76" t="str">
        <f>IF(ТДИД!K170="","-",ТДИД!K170*100)</f>
        <v>-</v>
      </c>
      <c r="L159" s="76" t="str">
        <f>IF(ТДИД!L172="","-",SUBSTITUTE(ТДИД!L172,";",","))</f>
        <v>-</v>
      </c>
      <c r="M159" s="77" t="str">
        <f>IF(ТДИД!M172="X","X","-")</f>
        <v>-</v>
      </c>
      <c r="N159" s="77" t="str">
        <f>IF(ТДИД!N172="X","X","-")</f>
        <v>-</v>
      </c>
      <c r="O159" s="76" t="str">
        <f>IF(ТДИД!O172="","-",SUBSTITUTE(ТДИД!O172,";",","))</f>
        <v>-</v>
      </c>
      <c r="P159" s="76" t="str">
        <f>IF(ТДИД!P172="","-",SUBSTITUTE(ТДИД!P172,";",","))</f>
        <v>-</v>
      </c>
    </row>
    <row r="160" spans="1:16" x14ac:dyDescent="0.25">
      <c r="A160" t="s">
        <v>199</v>
      </c>
      <c r="B160" s="78" t="str">
        <f>IF(ТДИД!B174="","-",SUBSTITUTE(ТДИД!B174,";",","))</f>
        <v>Бизнес план</v>
      </c>
      <c r="C160" s="78" t="str">
        <f>IF(ТДИД!C174="","-",SUBSTITUTE(ТДИД!C174,";",","))</f>
        <v>-</v>
      </c>
      <c r="D160" s="78" t="str">
        <f>IF(ТДИД!D174="","-",VLOOKUP(ТДИД!D174,KODOVE_ISAK!$A$47:$B$49,2))</f>
        <v>-</v>
      </c>
      <c r="E160" s="76" t="str">
        <f>IF(ТДИД!F174="","-",SUBSTITUTE(ТДИД!F174,";",","))</f>
        <v>-</v>
      </c>
      <c r="F160" s="76" t="str">
        <f>IF(ТДИД!G174="","-",VLOOKUP(ТДИД!G174,KODOVE_ISAK!$A$53:$B$71,2,))</f>
        <v>-</v>
      </c>
      <c r="G160" s="76" t="str">
        <f>IF(ТДИД!H174="","-",SUBSTITUTE(ТДИД!H174,";",","))</f>
        <v>-</v>
      </c>
      <c r="H160" s="76" t="str">
        <f>IF(ТДИД!I174="","-",SUBSTITUTE(ТДИД!I174,";",","))</f>
        <v>-</v>
      </c>
      <c r="I160" s="76" t="str">
        <f>IF(ТДИД!J174="","-",SUBSTITUTE(ТДИД!J174,";",","))</f>
        <v>-</v>
      </c>
      <c r="J160" s="76" t="str">
        <f>IF(ТДИД!K174="","-",ТДИД!K174*100)</f>
        <v>-</v>
      </c>
      <c r="K160" s="76" t="str">
        <f>IF(ТДИД!L174="","-",SUBSTITUTE(ТДИД!L174,";",","))</f>
        <v>-</v>
      </c>
      <c r="L160" s="77" t="str">
        <f>IF(ТДИД!M174="X","X","-")</f>
        <v>-</v>
      </c>
      <c r="M160" s="77" t="str">
        <f>IF(ТДИД!N174="X","X","-")</f>
        <v>-</v>
      </c>
      <c r="N160" s="76" t="str">
        <f>IF(ТДИД!O174="","-",SUBSTITUTE(ТДИД!O174,";",","))</f>
        <v>-</v>
      </c>
      <c r="O160" s="76" t="str">
        <f>IF(ТДИД!P174="","-",SUBSTITUTE(ТДИД!P174,";",","))</f>
        <v>-</v>
      </c>
    </row>
    <row r="161" spans="1:15" x14ac:dyDescent="0.25">
      <c r="A161" t="s">
        <v>199</v>
      </c>
      <c r="B161" s="78" t="str">
        <f>IF(ТДИД!B175="","-",SUBSTITUTE(ТДИД!B175,";",","))</f>
        <v>Анализ "Разходи-ползи"</v>
      </c>
      <c r="C161" s="78" t="str">
        <f>IF(ТДИД!C175="","-",SUBSTITUTE(ТДИД!C175,";",","))</f>
        <v>-</v>
      </c>
      <c r="D161" s="78" t="str">
        <f>IF(ТДИД!D175="","-",VLOOKUP(ТДИД!D175,KODOVE_ISAK!$A$47:$B$49,2))</f>
        <v>-</v>
      </c>
      <c r="E161" s="76" t="str">
        <f>IF(ТДИД!F175="","-",SUBSTITUTE(ТДИД!F175,";",","))</f>
        <v>-</v>
      </c>
      <c r="F161" s="76" t="str">
        <f>IF(ТДИД!G175="","-",VLOOKUP(ТДИД!G175,KODOVE_ISAK!$A$53:$B$71,2,))</f>
        <v>-</v>
      </c>
      <c r="G161" s="76" t="str">
        <f>IF(ТДИД!H175="","-",SUBSTITUTE(ТДИД!H175,";",","))</f>
        <v>-</v>
      </c>
      <c r="H161" s="76" t="str">
        <f>IF(ТДИД!I175="","-",SUBSTITUTE(ТДИД!I175,";",","))</f>
        <v>-</v>
      </c>
      <c r="I161" s="76" t="str">
        <f>IF(ТДИД!J175="","-",SUBSTITUTE(ТДИД!J175,";",","))</f>
        <v>-</v>
      </c>
      <c r="J161" s="76" t="str">
        <f>IF(ТДИД!K175="","-",ТДИД!K175*100)</f>
        <v>-</v>
      </c>
      <c r="K161" s="76" t="str">
        <f>IF(ТДИД!L175="","-",SUBSTITUTE(ТДИД!L175,";",","))</f>
        <v>-</v>
      </c>
      <c r="L161" s="77" t="str">
        <f>IF(ТДИД!M175="X","X","-")</f>
        <v>-</v>
      </c>
      <c r="M161" s="77" t="str">
        <f>IF(ТДИД!N175="X","X","-")</f>
        <v>-</v>
      </c>
      <c r="N161" s="76" t="str">
        <f>IF(ТДИД!O175="","-",SUBSTITUTE(ТДИД!O175,";",","))</f>
        <v>-</v>
      </c>
      <c r="O161" s="76" t="str">
        <f>IF(ТДИД!P175="","-",SUBSTITUTE(ТДИД!P175,";",","))</f>
        <v>-</v>
      </c>
    </row>
    <row r="162" spans="1:15" x14ac:dyDescent="0.25">
      <c r="A162" t="s">
        <v>199</v>
      </c>
      <c r="B162" s="78" t="str">
        <f>IF(ТДИД!B176="","-",SUBSTITUTE(ТДИД!B176,";",","))</f>
        <v>-</v>
      </c>
      <c r="C162" s="78" t="str">
        <f>IF(ТДИД!C176="","-",SUBSTITUTE(ТДИД!C176,";",","))</f>
        <v>-</v>
      </c>
      <c r="D162" s="78" t="str">
        <f>IF(ТДИД!D176="","-",VLOOKUP(ТДИД!D176,KODOVE_ISAK!$A$47:$B$49,2))</f>
        <v>-</v>
      </c>
      <c r="E162" s="76" t="str">
        <f>IF(ТДИД!F176="","-",SUBSTITUTE(ТДИД!F176,";",","))</f>
        <v>-</v>
      </c>
      <c r="F162" s="76" t="str">
        <f>IF(ТДИД!G176="","-",VLOOKUP(ТДИД!G176,KODOVE_ISAK!$A$53:$B$71,2,))</f>
        <v>-</v>
      </c>
      <c r="G162" s="76" t="str">
        <f>IF(ТДИД!H176="","-",SUBSTITUTE(ТДИД!H176,";",","))</f>
        <v>-</v>
      </c>
      <c r="H162" s="76" t="str">
        <f>IF(ТДИД!I176="","-",SUBSTITUTE(ТДИД!I176,";",","))</f>
        <v>-</v>
      </c>
      <c r="I162" s="76" t="str">
        <f>IF(ТДИД!J176="","-",SUBSTITUTE(ТДИД!J176,";",","))</f>
        <v>-</v>
      </c>
      <c r="J162" s="76" t="str">
        <f>IF(ТДИД!K176="","-",ТДИД!K176*100)</f>
        <v>-</v>
      </c>
      <c r="K162" s="76" t="str">
        <f>IF(ТДИД!L176="","-",SUBSTITUTE(ТДИД!L176,";",","))</f>
        <v>-</v>
      </c>
      <c r="L162" s="77" t="str">
        <f>IF(ТДИД!M176="X","X","-")</f>
        <v>-</v>
      </c>
      <c r="M162" s="77" t="str">
        <f>IF(ТДИД!N176="X","X","-")</f>
        <v>-</v>
      </c>
      <c r="N162" s="76" t="str">
        <f>IF(ТДИД!O176="","-",SUBSTITUTE(ТДИД!O176,";",","))</f>
        <v>-</v>
      </c>
      <c r="O162" s="76" t="str">
        <f>IF(ТДИД!P176="","-",SUBSTITUTE(ТДИД!P176,";",","))</f>
        <v>-</v>
      </c>
    </row>
    <row r="163" spans="1:15" x14ac:dyDescent="0.25">
      <c r="A163" t="s">
        <v>199</v>
      </c>
      <c r="B163" s="78" t="str">
        <f>IF(ТДИД!B177="","-",SUBSTITUTE(ТДИД!B177,";",","))</f>
        <v>-</v>
      </c>
      <c r="C163" s="78" t="str">
        <f>IF(ТДИД!C177="","-",SUBSTITUTE(ТДИД!C177,";",","))</f>
        <v>-</v>
      </c>
      <c r="D163" s="78" t="str">
        <f>IF(ТДИД!D177="","-",VLOOKUP(ТДИД!D177,KODOVE_ISAK!$A$47:$B$49,2))</f>
        <v>-</v>
      </c>
      <c r="E163" s="76" t="str">
        <f>IF(ТДИД!F177="","-",SUBSTITUTE(ТДИД!F177,";",","))</f>
        <v>-</v>
      </c>
      <c r="F163" s="76" t="str">
        <f>IF(ТДИД!G177="","-",VLOOKUP(ТДИД!G177,KODOVE_ISAK!$A$53:$B$71,2,))</f>
        <v>-</v>
      </c>
      <c r="G163" s="76" t="str">
        <f>IF(ТДИД!H177="","-",SUBSTITUTE(ТДИД!H177,";",","))</f>
        <v>-</v>
      </c>
      <c r="H163" s="76" t="str">
        <f>IF(ТДИД!I177="","-",SUBSTITUTE(ТДИД!I177,";",","))</f>
        <v>-</v>
      </c>
      <c r="I163" s="76" t="str">
        <f>IF(ТДИД!J177="","-",SUBSTITUTE(ТДИД!J177,";",","))</f>
        <v>-</v>
      </c>
      <c r="J163" s="76" t="str">
        <f>IF(ТДИД!K177="","-",ТДИД!K177*100)</f>
        <v>-</v>
      </c>
      <c r="K163" s="76" t="str">
        <f>IF(ТДИД!L177="","-",SUBSTITUTE(ТДИД!L177,";",","))</f>
        <v>-</v>
      </c>
      <c r="L163" s="77" t="str">
        <f>IF(ТДИД!M177="X","X","-")</f>
        <v>-</v>
      </c>
      <c r="M163" s="77" t="str">
        <f>IF(ТДИД!N177="X","X","-")</f>
        <v>-</v>
      </c>
      <c r="N163" s="76" t="str">
        <f>IF(ТДИД!O177="","-",SUBSTITUTE(ТДИД!O177,";",","))</f>
        <v>-</v>
      </c>
      <c r="O163" s="76" t="str">
        <f>IF(ТДИД!P177="","-",SUBSTITUTE(ТДИД!P177,";",","))</f>
        <v>-</v>
      </c>
    </row>
    <row r="164" spans="1:15" x14ac:dyDescent="0.25">
      <c r="A164" t="s">
        <v>199</v>
      </c>
      <c r="B164" s="78" t="str">
        <f>IF(ТДИД!B178="","-",SUBSTITUTE(ТДИД!B178,";",","))</f>
        <v>-</v>
      </c>
      <c r="C164" s="78" t="str">
        <f>IF(ТДИД!C178="","-",SUBSTITUTE(ТДИД!C178,";",","))</f>
        <v>-</v>
      </c>
      <c r="D164" s="78" t="str">
        <f>IF(ТДИД!D178="","-",VLOOKUP(ТДИД!D178,KODOVE_ISAK!$A$47:$B$49,2))</f>
        <v>-</v>
      </c>
      <c r="E164" s="76" t="str">
        <f>IF(ТДИД!F178="","-",SUBSTITUTE(ТДИД!F178,";",","))</f>
        <v>-</v>
      </c>
      <c r="F164" s="76" t="str">
        <f>IF(ТДИД!G178="","-",VLOOKUP(ТДИД!G178,KODOVE_ISAK!$A$53:$B$71,2,))</f>
        <v>-</v>
      </c>
      <c r="G164" s="76" t="str">
        <f>IF(ТДИД!H178="","-",SUBSTITUTE(ТДИД!H178,";",","))</f>
        <v>-</v>
      </c>
      <c r="H164" s="76" t="str">
        <f>IF(ТДИД!I178="","-",SUBSTITUTE(ТДИД!I178,";",","))</f>
        <v>-</v>
      </c>
      <c r="I164" s="76" t="str">
        <f>IF(ТДИД!J178="","-",SUBSTITUTE(ТДИД!J178,";",","))</f>
        <v>-</v>
      </c>
      <c r="J164" s="76" t="str">
        <f>IF(ТДИД!K178="","-",ТДИД!K178*100)</f>
        <v>-</v>
      </c>
      <c r="K164" s="76" t="str">
        <f>IF(ТДИД!L178="","-",SUBSTITUTE(ТДИД!L178,";",","))</f>
        <v>-</v>
      </c>
      <c r="L164" s="77" t="str">
        <f>IF(ТДИД!M178="X","X","-")</f>
        <v>-</v>
      </c>
      <c r="M164" s="77" t="str">
        <f>IF(ТДИД!N178="X","X","-")</f>
        <v>-</v>
      </c>
      <c r="N164" s="76" t="str">
        <f>IF(ТДИД!O178="","-",SUBSTITUTE(ТДИД!O178,";",","))</f>
        <v>-</v>
      </c>
      <c r="O164" s="76" t="str">
        <f>IF(ТДИД!P178="","-",SUBSTITUTE(ТДИД!P178,";",","))</f>
        <v>-</v>
      </c>
    </row>
    <row r="165" spans="1:15" x14ac:dyDescent="0.25">
      <c r="A165" t="s">
        <v>199</v>
      </c>
      <c r="B165" s="78" t="str">
        <f>IF(ТДИД!B179="","-",SUBSTITUTE(ТДИД!B179,";",","))</f>
        <v>-</v>
      </c>
      <c r="C165" s="78" t="str">
        <f>IF(ТДИД!C179="","-",SUBSTITUTE(ТДИД!C179,";",","))</f>
        <v>-</v>
      </c>
      <c r="D165" s="78" t="str">
        <f>IF(ТДИД!D179="","-",VLOOKUP(ТДИД!D179,KODOVE_ISAK!$A$47:$B$49,2))</f>
        <v>-</v>
      </c>
      <c r="E165" s="76" t="str">
        <f>IF(ТДИД!F179="","-",SUBSTITUTE(ТДИД!F179,";",","))</f>
        <v>-</v>
      </c>
      <c r="F165" s="76" t="str">
        <f>IF(ТДИД!G179="","-",VLOOKUP(ТДИД!G179,KODOVE_ISAK!$A$53:$B$71,2,))</f>
        <v>-</v>
      </c>
      <c r="G165" s="76" t="str">
        <f>IF(ТДИД!H179="","-",SUBSTITUTE(ТДИД!H179,";",","))</f>
        <v>-</v>
      </c>
      <c r="H165" s="76" t="str">
        <f>IF(ТДИД!I179="","-",SUBSTITUTE(ТДИД!I179,";",","))</f>
        <v>-</v>
      </c>
      <c r="I165" s="76" t="str">
        <f>IF(ТДИД!J179="","-",SUBSTITUTE(ТДИД!J179,";",","))</f>
        <v>-</v>
      </c>
      <c r="J165" s="76" t="str">
        <f>IF(ТДИД!K179="","-",ТДИД!K179*100)</f>
        <v>-</v>
      </c>
      <c r="K165" s="76" t="str">
        <f>IF(ТДИД!L179="","-",SUBSTITUTE(ТДИД!L179,";",","))</f>
        <v>-</v>
      </c>
      <c r="L165" s="77" t="str">
        <f>IF(ТДИД!M179="X","X","-")</f>
        <v>-</v>
      </c>
      <c r="M165" s="77" t="str">
        <f>IF(ТДИД!N179="X","X","-")</f>
        <v>-</v>
      </c>
      <c r="N165" s="76" t="str">
        <f>IF(ТДИД!O179="","-",SUBSTITUTE(ТДИД!O179,";",","))</f>
        <v>-</v>
      </c>
      <c r="O165" s="76" t="str">
        <f>IF(ТДИД!P179="","-",SUBSTITUTE(ТДИД!P179,";",","))</f>
        <v>-</v>
      </c>
    </row>
    <row r="166" spans="1:15" x14ac:dyDescent="0.25">
      <c r="A166" t="s">
        <v>199</v>
      </c>
      <c r="B166" s="78" t="str">
        <f>IF(ТДИД!B180="","-",SUBSTITUTE(ТДИД!B180,";",","))</f>
        <v>-</v>
      </c>
      <c r="C166" s="78" t="str">
        <f>IF(ТДИД!C180="","-",SUBSTITUTE(ТДИД!C180,";",","))</f>
        <v>-</v>
      </c>
      <c r="D166" s="78" t="str">
        <f>IF(ТДИД!D180="","-",VLOOKUP(ТДИД!D180,KODOVE_ISAK!$A$47:$B$49,2))</f>
        <v>-</v>
      </c>
      <c r="E166" s="76" t="str">
        <f>IF(ТДИД!F180="","-",SUBSTITUTE(ТДИД!F180,";",","))</f>
        <v>-</v>
      </c>
      <c r="F166" s="76" t="str">
        <f>IF(ТДИД!G180="","-",VLOOKUP(ТДИД!G180,KODOVE_ISAK!$A$53:$B$71,2,))</f>
        <v>-</v>
      </c>
      <c r="G166" s="76" t="str">
        <f>IF(ТДИД!H180="","-",SUBSTITUTE(ТДИД!H180,";",","))</f>
        <v>-</v>
      </c>
      <c r="H166" s="76" t="str">
        <f>IF(ТДИД!I180="","-",SUBSTITUTE(ТДИД!I180,";",","))</f>
        <v>-</v>
      </c>
      <c r="I166" s="76" t="str">
        <f>IF(ТДИД!J180="","-",SUBSTITUTE(ТДИД!J180,";",","))</f>
        <v>-</v>
      </c>
      <c r="J166" s="76" t="str">
        <f>IF(ТДИД!K180="","-",ТДИД!K180*100)</f>
        <v>-</v>
      </c>
      <c r="K166" s="76" t="str">
        <f>IF(ТДИД!L180="","-",SUBSTITUTE(ТДИД!L180,";",","))</f>
        <v>-</v>
      </c>
      <c r="L166" s="77" t="str">
        <f>IF(ТДИД!M180="X","X","-")</f>
        <v>-</v>
      </c>
      <c r="M166" s="77" t="str">
        <f>IF(ТДИД!N180="X","X","-")</f>
        <v>-</v>
      </c>
      <c r="N166" s="76" t="str">
        <f>IF(ТДИД!O180="","-",SUBSTITUTE(ТДИД!O180,";",","))</f>
        <v>-</v>
      </c>
      <c r="O166" s="76" t="str">
        <f>IF(ТДИД!P180="","-",SUBSTITUTE(ТДИД!P180,";",","))</f>
        <v>-</v>
      </c>
    </row>
    <row r="167" spans="1:15" x14ac:dyDescent="0.25">
      <c r="A167" t="s">
        <v>199</v>
      </c>
      <c r="B167" s="78" t="str">
        <f>IF(ТДИД!B181="","-",SUBSTITUTE(ТДИД!B181,";",","))</f>
        <v>-</v>
      </c>
      <c r="C167" s="78" t="str">
        <f>IF(ТДИД!C181="","-",SUBSTITUTE(ТДИД!C181,";",","))</f>
        <v>-</v>
      </c>
      <c r="D167" s="78" t="str">
        <f>IF(ТДИД!D181="","-",VLOOKUP(ТДИД!D181,KODOVE_ISAK!$A$47:$B$49,2))</f>
        <v>-</v>
      </c>
      <c r="E167" s="76" t="str">
        <f>IF(ТДИД!F181="","-",SUBSTITUTE(ТДИД!F181,";",","))</f>
        <v>-</v>
      </c>
      <c r="F167" s="76" t="str">
        <f>IF(ТДИД!G181="","-",VLOOKUP(ТДИД!G181,KODOVE_ISAK!$A$53:$B$71,2,))</f>
        <v>-</v>
      </c>
      <c r="G167" s="76" t="str">
        <f>IF(ТДИД!H181="","-",SUBSTITUTE(ТДИД!H181,";",","))</f>
        <v>-</v>
      </c>
      <c r="H167" s="76" t="str">
        <f>IF(ТДИД!I181="","-",SUBSTITUTE(ТДИД!I181,";",","))</f>
        <v>-</v>
      </c>
      <c r="I167" s="76" t="str">
        <f>IF(ТДИД!J181="","-",SUBSTITUTE(ТДИД!J181,";",","))</f>
        <v>-</v>
      </c>
      <c r="J167" s="76" t="str">
        <f>IF(ТДИД!K181="","-",ТДИД!K181*100)</f>
        <v>-</v>
      </c>
      <c r="K167" s="76" t="str">
        <f>IF(ТДИД!L181="","-",SUBSTITUTE(ТДИД!L181,";",","))</f>
        <v>-</v>
      </c>
      <c r="L167" s="77" t="str">
        <f>IF(ТДИД!M181="X","X","-")</f>
        <v>-</v>
      </c>
      <c r="M167" s="77" t="str">
        <f>IF(ТДИД!N181="X","X","-")</f>
        <v>-</v>
      </c>
      <c r="N167" s="76" t="str">
        <f>IF(ТДИД!O181="","-",SUBSTITUTE(ТДИД!O181,";",","))</f>
        <v>-</v>
      </c>
      <c r="O167" s="76" t="str">
        <f>IF(ТДИД!P181="","-",SUBSTITUTE(ТДИД!P181,";",","))</f>
        <v>-</v>
      </c>
    </row>
    <row r="168" spans="1:15" x14ac:dyDescent="0.25">
      <c r="A168" t="s">
        <v>199</v>
      </c>
      <c r="B168" s="78" t="str">
        <f>IF(ТДИД!B182="","-",SUBSTITUTE(ТДИД!B182,";",","))</f>
        <v>-</v>
      </c>
      <c r="C168" s="78" t="str">
        <f>IF(ТДИД!C182="","-",SUBSTITUTE(ТДИД!C182,";",","))</f>
        <v>-</v>
      </c>
      <c r="D168" s="78" t="str">
        <f>IF(ТДИД!D182="","-",VLOOKUP(ТДИД!D182,KODOVE_ISAK!$A$47:$B$49,2))</f>
        <v>-</v>
      </c>
      <c r="E168" s="76" t="str">
        <f>IF(ТДИД!F182="","-",SUBSTITUTE(ТДИД!F182,";",","))</f>
        <v>-</v>
      </c>
      <c r="F168" s="76" t="str">
        <f>IF(ТДИД!G182="","-",VLOOKUP(ТДИД!G182,KODOVE_ISAK!$A$53:$B$71,2,))</f>
        <v>-</v>
      </c>
      <c r="G168" s="76" t="str">
        <f>IF(ТДИД!H182="","-",SUBSTITUTE(ТДИД!H182,";",","))</f>
        <v>-</v>
      </c>
      <c r="H168" s="76" t="str">
        <f>IF(ТДИД!I182="","-",SUBSTITUTE(ТДИД!I182,";",","))</f>
        <v>-</v>
      </c>
      <c r="I168" s="76" t="str">
        <f>IF(ТДИД!J182="","-",SUBSTITUTE(ТДИД!J182,";",","))</f>
        <v>-</v>
      </c>
      <c r="J168" s="76" t="str">
        <f>IF(ТДИД!K182="","-",ТДИД!K182*100)</f>
        <v>-</v>
      </c>
      <c r="K168" s="76" t="str">
        <f>IF(ТДИД!L182="","-",SUBSTITUTE(ТДИД!L182,";",","))</f>
        <v>-</v>
      </c>
      <c r="L168" s="77" t="str">
        <f>IF(ТДИД!M182="X","X","-")</f>
        <v>-</v>
      </c>
      <c r="M168" s="77" t="str">
        <f>IF(ТДИД!N182="X","X","-")</f>
        <v>-</v>
      </c>
      <c r="N168" s="76" t="str">
        <f>IF(ТДИД!O182="","-",SUBSTITUTE(ТДИД!O182,";",","))</f>
        <v>-</v>
      </c>
      <c r="O168" s="76" t="str">
        <f>IF(ТДИД!P182="","-",SUBSTITUTE(ТДИД!P182,";",","))</f>
        <v>-</v>
      </c>
    </row>
  </sheetData>
  <sheetProtection password="CF7A" sheet="1" insertColumns="0" insertRows="0" insertHyperlinks="0" deleteColumns="0" deleteRows="0" sort="0" autoFilter="0"/>
  <pageMargins left="0.7" right="0.7" top="0.75" bottom="0.75" header="0.3" footer="0.3"/>
  <pageSetup paperSize="9" orientation="portrait" horizontalDpi="4294967294" verticalDpi="4294967294"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1"/>
  <sheetViews>
    <sheetView topLeftCell="A4" workbookViewId="0">
      <selection activeCell="A8" sqref="A8"/>
    </sheetView>
  </sheetViews>
  <sheetFormatPr defaultRowHeight="15" x14ac:dyDescent="0.25"/>
  <cols>
    <col min="1" max="1" width="150.7109375" customWidth="1"/>
    <col min="2" max="2" width="72" customWidth="1"/>
  </cols>
  <sheetData>
    <row r="1" spans="1:2" x14ac:dyDescent="0.25">
      <c r="A1" s="75" t="s">
        <v>219</v>
      </c>
      <c r="B1" s="75" t="s">
        <v>218</v>
      </c>
    </row>
    <row r="2" spans="1:2" x14ac:dyDescent="0.25">
      <c r="A2" s="74" t="s">
        <v>217</v>
      </c>
      <c r="B2" s="74" t="s">
        <v>216</v>
      </c>
    </row>
    <row r="3" spans="1:2" x14ac:dyDescent="0.25">
      <c r="A3" s="74" t="s">
        <v>215</v>
      </c>
      <c r="B3" s="74" t="s">
        <v>199</v>
      </c>
    </row>
    <row r="6" spans="1:2" x14ac:dyDescent="0.25">
      <c r="A6" s="44" t="s">
        <v>12</v>
      </c>
      <c r="B6" s="74" t="s">
        <v>214</v>
      </c>
    </row>
    <row r="7" spans="1:2" x14ac:dyDescent="0.25">
      <c r="A7" s="44" t="s">
        <v>36</v>
      </c>
      <c r="B7" s="74" t="s">
        <v>213</v>
      </c>
    </row>
    <row r="8" spans="1:2" x14ac:dyDescent="0.25">
      <c r="A8" s="44" t="s">
        <v>13</v>
      </c>
      <c r="B8" s="74" t="s">
        <v>212</v>
      </c>
    </row>
    <row r="9" spans="1:2" x14ac:dyDescent="0.25">
      <c r="A9" s="26" t="s">
        <v>64</v>
      </c>
      <c r="B9" s="74" t="s">
        <v>211</v>
      </c>
    </row>
    <row r="11" spans="1:2" x14ac:dyDescent="0.25">
      <c r="B11" s="73" t="s">
        <v>210</v>
      </c>
    </row>
    <row r="12" spans="1:2" x14ac:dyDescent="0.25">
      <c r="B12" t="s">
        <v>209</v>
      </c>
    </row>
    <row r="13" spans="1:2" x14ac:dyDescent="0.25">
      <c r="B13" t="s">
        <v>208</v>
      </c>
    </row>
    <row r="14" spans="1:2" x14ac:dyDescent="0.25">
      <c r="B14" t="s">
        <v>207</v>
      </c>
    </row>
    <row r="15" spans="1:2" x14ac:dyDescent="0.25">
      <c r="B15" t="s">
        <v>206</v>
      </c>
    </row>
    <row r="16" spans="1:2" x14ac:dyDescent="0.25">
      <c r="B16" t="s">
        <v>205</v>
      </c>
    </row>
    <row r="17" spans="1:2" x14ac:dyDescent="0.25">
      <c r="B17" t="s">
        <v>204</v>
      </c>
    </row>
    <row r="18" spans="1:2" x14ac:dyDescent="0.25">
      <c r="B18" t="s">
        <v>203</v>
      </c>
    </row>
    <row r="19" spans="1:2" x14ac:dyDescent="0.25">
      <c r="B19" t="s">
        <v>202</v>
      </c>
    </row>
    <row r="20" spans="1:2" x14ac:dyDescent="0.25">
      <c r="B20" t="s">
        <v>201</v>
      </c>
    </row>
    <row r="21" spans="1:2" x14ac:dyDescent="0.25">
      <c r="B21" t="s">
        <v>200</v>
      </c>
    </row>
    <row r="22" spans="1:2" x14ac:dyDescent="0.25">
      <c r="B22" t="s">
        <v>199</v>
      </c>
    </row>
    <row r="27" spans="1:2" x14ac:dyDescent="0.25">
      <c r="A27" s="26" t="s">
        <v>22</v>
      </c>
      <c r="B27" t="s">
        <v>197</v>
      </c>
    </row>
    <row r="28" spans="1:2" x14ac:dyDescent="0.25">
      <c r="A28" s="26" t="s">
        <v>52</v>
      </c>
      <c r="B28" t="s">
        <v>220</v>
      </c>
    </row>
    <row r="29" spans="1:2" x14ac:dyDescent="0.25">
      <c r="A29" s="26" t="s">
        <v>23</v>
      </c>
      <c r="B29" s="72" t="s">
        <v>196</v>
      </c>
    </row>
    <row r="30" spans="1:2" x14ac:dyDescent="0.25">
      <c r="A30" s="26" t="s">
        <v>24</v>
      </c>
      <c r="B30" s="72" t="s">
        <v>195</v>
      </c>
    </row>
    <row r="31" spans="1:2" x14ac:dyDescent="0.25">
      <c r="A31" s="26" t="s">
        <v>25</v>
      </c>
      <c r="B31" t="s">
        <v>194</v>
      </c>
    </row>
    <row r="32" spans="1:2" x14ac:dyDescent="0.25">
      <c r="A32" s="26" t="s">
        <v>26</v>
      </c>
      <c r="B32" t="s">
        <v>193</v>
      </c>
    </row>
    <row r="33" spans="1:2" x14ac:dyDescent="0.25">
      <c r="A33" s="26" t="s">
        <v>27</v>
      </c>
      <c r="B33" t="s">
        <v>192</v>
      </c>
    </row>
    <row r="34" spans="1:2" x14ac:dyDescent="0.25">
      <c r="A34" s="26" t="s">
        <v>28</v>
      </c>
      <c r="B34" s="72" t="s">
        <v>190</v>
      </c>
    </row>
    <row r="35" spans="1:2" x14ac:dyDescent="0.25">
      <c r="A35" s="26" t="s">
        <v>29</v>
      </c>
      <c r="B35" t="s">
        <v>191</v>
      </c>
    </row>
    <row r="36" spans="1:2" x14ac:dyDescent="0.25">
      <c r="A36" s="26" t="s">
        <v>31</v>
      </c>
      <c r="B36" s="72" t="s">
        <v>31</v>
      </c>
    </row>
    <row r="37" spans="1:2" x14ac:dyDescent="0.25">
      <c r="A37" s="26" t="s">
        <v>44</v>
      </c>
      <c r="B37" t="s">
        <v>189</v>
      </c>
    </row>
    <row r="38" spans="1:2" x14ac:dyDescent="0.25">
      <c r="A38" s="26" t="s">
        <v>50</v>
      </c>
      <c r="B38" t="s">
        <v>188</v>
      </c>
    </row>
    <row r="39" spans="1:2" x14ac:dyDescent="0.25">
      <c r="A39" s="26" t="s">
        <v>46</v>
      </c>
      <c r="B39" t="s">
        <v>187</v>
      </c>
    </row>
    <row r="40" spans="1:2" x14ac:dyDescent="0.25">
      <c r="A40" s="26" t="s">
        <v>49</v>
      </c>
      <c r="B40" t="s">
        <v>186</v>
      </c>
    </row>
    <row r="41" spans="1:2" x14ac:dyDescent="0.25">
      <c r="A41" s="26" t="s">
        <v>48</v>
      </c>
      <c r="B41" t="s">
        <v>185</v>
      </c>
    </row>
    <row r="42" spans="1:2" x14ac:dyDescent="0.25">
      <c r="A42" s="26" t="s">
        <v>47</v>
      </c>
      <c r="B42" t="s">
        <v>184</v>
      </c>
    </row>
    <row r="43" spans="1:2" x14ac:dyDescent="0.25">
      <c r="A43" s="26" t="s">
        <v>51</v>
      </c>
      <c r="B43" t="s">
        <v>183</v>
      </c>
    </row>
    <row r="44" spans="1:2" x14ac:dyDescent="0.25">
      <c r="A44" s="26" t="s">
        <v>65</v>
      </c>
      <c r="B44" t="s">
        <v>182</v>
      </c>
    </row>
    <row r="47" spans="1:2" x14ac:dyDescent="0.25">
      <c r="A47" s="26" t="s">
        <v>164</v>
      </c>
      <c r="B47" s="72" t="s">
        <v>181</v>
      </c>
    </row>
    <row r="48" spans="1:2" x14ac:dyDescent="0.25">
      <c r="A48" s="26" t="s">
        <v>161</v>
      </c>
      <c r="B48" s="72" t="s">
        <v>180</v>
      </c>
    </row>
    <row r="49" spans="1:2" x14ac:dyDescent="0.25">
      <c r="A49" s="26" t="s">
        <v>162</v>
      </c>
      <c r="B49" s="72" t="s">
        <v>179</v>
      </c>
    </row>
    <row r="52" spans="1:2" x14ac:dyDescent="0.25">
      <c r="A52" s="26"/>
    </row>
    <row r="53" spans="1:2" x14ac:dyDescent="0.25">
      <c r="A53" s="4" t="s">
        <v>21</v>
      </c>
      <c r="B53" t="s">
        <v>198</v>
      </c>
    </row>
    <row r="54" spans="1:2" x14ac:dyDescent="0.25">
      <c r="A54" s="26" t="s">
        <v>22</v>
      </c>
      <c r="B54" s="72" t="s">
        <v>197</v>
      </c>
    </row>
    <row r="55" spans="1:2" x14ac:dyDescent="0.25">
      <c r="A55" s="26" t="s">
        <v>52</v>
      </c>
      <c r="B55" s="72" t="s">
        <v>220</v>
      </c>
    </row>
    <row r="56" spans="1:2" x14ac:dyDescent="0.25">
      <c r="A56" s="26" t="s">
        <v>23</v>
      </c>
      <c r="B56" s="72" t="s">
        <v>196</v>
      </c>
    </row>
    <row r="57" spans="1:2" x14ac:dyDescent="0.25">
      <c r="A57" s="26" t="s">
        <v>24</v>
      </c>
      <c r="B57" s="72" t="s">
        <v>195</v>
      </c>
    </row>
    <row r="58" spans="1:2" x14ac:dyDescent="0.25">
      <c r="A58" s="26" t="s">
        <v>25</v>
      </c>
      <c r="B58" s="72" t="s">
        <v>194</v>
      </c>
    </row>
    <row r="59" spans="1:2" x14ac:dyDescent="0.25">
      <c r="A59" s="26" t="s">
        <v>26</v>
      </c>
      <c r="B59" s="72" t="s">
        <v>193</v>
      </c>
    </row>
    <row r="60" spans="1:2" x14ac:dyDescent="0.25">
      <c r="A60" s="26" t="s">
        <v>27</v>
      </c>
      <c r="B60" s="72" t="s">
        <v>192</v>
      </c>
    </row>
    <row r="61" spans="1:2" x14ac:dyDescent="0.25">
      <c r="A61" s="26" t="s">
        <v>28</v>
      </c>
      <c r="B61" s="72" t="s">
        <v>190</v>
      </c>
    </row>
    <row r="62" spans="1:2" x14ac:dyDescent="0.25">
      <c r="A62" s="26" t="s">
        <v>29</v>
      </c>
      <c r="B62" s="72" t="s">
        <v>191</v>
      </c>
    </row>
    <row r="63" spans="1:2" x14ac:dyDescent="0.25">
      <c r="A63" s="26" t="s">
        <v>31</v>
      </c>
      <c r="B63" s="72" t="s">
        <v>31</v>
      </c>
    </row>
    <row r="64" spans="1:2" x14ac:dyDescent="0.25">
      <c r="A64" s="26" t="s">
        <v>44</v>
      </c>
      <c r="B64" t="s">
        <v>189</v>
      </c>
    </row>
    <row r="65" spans="1:2" x14ac:dyDescent="0.25">
      <c r="A65" s="26" t="s">
        <v>50</v>
      </c>
      <c r="B65" t="s">
        <v>188</v>
      </c>
    </row>
    <row r="66" spans="1:2" x14ac:dyDescent="0.25">
      <c r="A66" s="26" t="s">
        <v>46</v>
      </c>
      <c r="B66" t="s">
        <v>187</v>
      </c>
    </row>
    <row r="67" spans="1:2" x14ac:dyDescent="0.25">
      <c r="A67" s="26" t="s">
        <v>49</v>
      </c>
      <c r="B67" t="s">
        <v>186</v>
      </c>
    </row>
    <row r="68" spans="1:2" x14ac:dyDescent="0.25">
      <c r="A68" s="26" t="s">
        <v>48</v>
      </c>
      <c r="B68" t="s">
        <v>185</v>
      </c>
    </row>
    <row r="69" spans="1:2" x14ac:dyDescent="0.25">
      <c r="A69" s="26" t="s">
        <v>47</v>
      </c>
      <c r="B69" t="s">
        <v>184</v>
      </c>
    </row>
    <row r="70" spans="1:2" x14ac:dyDescent="0.25">
      <c r="A70" s="26" t="s">
        <v>51</v>
      </c>
      <c r="B70" t="s">
        <v>183</v>
      </c>
    </row>
    <row r="71" spans="1:2" x14ac:dyDescent="0.25">
      <c r="A71" s="26" t="s">
        <v>65</v>
      </c>
      <c r="B71" t="s">
        <v>182</v>
      </c>
    </row>
  </sheetData>
  <pageMargins left="0.7" right="0.7" top="0.75" bottom="0.75" header="0.3" footer="0.3"/>
  <pageSetup paperSize="9" orientation="portrait" horizontalDpi="4294967294" verticalDpi="4294967294"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C16"/>
  <sheetViews>
    <sheetView workbookViewId="0">
      <selection activeCell="B29" sqref="B29"/>
    </sheetView>
  </sheetViews>
  <sheetFormatPr defaultColWidth="9.140625" defaultRowHeight="15" x14ac:dyDescent="0.25"/>
  <cols>
    <col min="1" max="1" width="9.140625" style="4"/>
    <col min="2" max="2" width="45.7109375" style="16" customWidth="1"/>
    <col min="3" max="3" width="19.5703125" style="5" customWidth="1"/>
    <col min="4" max="16384" width="9.140625" style="4"/>
  </cols>
  <sheetData>
    <row r="2" spans="1:3" ht="33.75" customHeight="1" x14ac:dyDescent="0.25">
      <c r="B2" s="123" t="s">
        <v>94</v>
      </c>
      <c r="C2" s="123"/>
    </row>
    <row r="3" spans="1:3" ht="15.75" thickBot="1" x14ac:dyDescent="0.3">
      <c r="B3" s="52"/>
      <c r="C3" s="28"/>
    </row>
    <row r="4" spans="1:3" ht="34.5" customHeight="1" x14ac:dyDescent="0.25">
      <c r="B4" s="53" t="s">
        <v>71</v>
      </c>
      <c r="C4" s="54" t="s">
        <v>84</v>
      </c>
    </row>
    <row r="5" spans="1:3" x14ac:dyDescent="0.25">
      <c r="B5" s="55" t="s">
        <v>75</v>
      </c>
      <c r="C5" s="56"/>
    </row>
    <row r="6" spans="1:3" x14ac:dyDescent="0.25">
      <c r="A6" s="4">
        <v>1</v>
      </c>
      <c r="B6" s="57" t="s">
        <v>72</v>
      </c>
      <c r="C6" s="56" t="s">
        <v>85</v>
      </c>
    </row>
    <row r="7" spans="1:3" x14ac:dyDescent="0.25">
      <c r="A7" s="4">
        <v>2</v>
      </c>
      <c r="B7" s="57" t="s">
        <v>73</v>
      </c>
      <c r="C7" s="56" t="s">
        <v>86</v>
      </c>
    </row>
    <row r="8" spans="1:3" ht="45" x14ac:dyDescent="0.25">
      <c r="A8" s="4">
        <v>3</v>
      </c>
      <c r="B8" s="57" t="s">
        <v>74</v>
      </c>
      <c r="C8" s="56" t="s">
        <v>87</v>
      </c>
    </row>
    <row r="9" spans="1:3" x14ac:dyDescent="0.25">
      <c r="B9" s="55" t="s">
        <v>76</v>
      </c>
      <c r="C9" s="56"/>
    </row>
    <row r="10" spans="1:3" x14ac:dyDescent="0.25">
      <c r="A10" s="4">
        <v>4</v>
      </c>
      <c r="B10" s="57" t="s">
        <v>77</v>
      </c>
      <c r="C10" s="56" t="s">
        <v>88</v>
      </c>
    </row>
    <row r="11" spans="1:3" x14ac:dyDescent="0.25">
      <c r="A11" s="4">
        <v>5</v>
      </c>
      <c r="B11" s="57" t="s">
        <v>78</v>
      </c>
      <c r="C11" s="56" t="s">
        <v>89</v>
      </c>
    </row>
    <row r="12" spans="1:3" x14ac:dyDescent="0.25">
      <c r="B12" s="55" t="s">
        <v>79</v>
      </c>
      <c r="C12" s="56"/>
    </row>
    <row r="13" spans="1:3" x14ac:dyDescent="0.25">
      <c r="A13" s="4">
        <v>6</v>
      </c>
      <c r="B13" s="57" t="s">
        <v>80</v>
      </c>
      <c r="C13" s="56" t="s">
        <v>90</v>
      </c>
    </row>
    <row r="14" spans="1:3" x14ac:dyDescent="0.25">
      <c r="A14" s="4">
        <v>7</v>
      </c>
      <c r="B14" s="57" t="s">
        <v>81</v>
      </c>
      <c r="C14" s="56" t="s">
        <v>91</v>
      </c>
    </row>
    <row r="15" spans="1:3" x14ac:dyDescent="0.25">
      <c r="A15" s="4">
        <v>8</v>
      </c>
      <c r="B15" s="57" t="s">
        <v>82</v>
      </c>
      <c r="C15" s="56" t="s">
        <v>92</v>
      </c>
    </row>
    <row r="16" spans="1:3" ht="30.75" thickBot="1" x14ac:dyDescent="0.3">
      <c r="A16" s="4">
        <v>9</v>
      </c>
      <c r="B16" s="58" t="s">
        <v>83</v>
      </c>
      <c r="C16" s="59" t="s">
        <v>93</v>
      </c>
    </row>
  </sheetData>
  <mergeCells count="1">
    <mergeCell ref="B2:C2"/>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C10"/>
  <sheetViews>
    <sheetView workbookViewId="0">
      <selection activeCell="B147" sqref="B147"/>
    </sheetView>
  </sheetViews>
  <sheetFormatPr defaultColWidth="9.140625" defaultRowHeight="15" x14ac:dyDescent="0.25"/>
  <cols>
    <col min="1" max="1" width="9.140625" style="4"/>
    <col min="2" max="2" width="68.42578125" style="16" customWidth="1"/>
    <col min="3" max="3" width="19.5703125" style="5" customWidth="1"/>
    <col min="4" max="16384" width="9.140625" style="4"/>
  </cols>
  <sheetData>
    <row r="2" spans="1:3" ht="33.75" customHeight="1" x14ac:dyDescent="0.25">
      <c r="B2" s="124" t="s">
        <v>160</v>
      </c>
      <c r="C2" s="124"/>
    </row>
    <row r="3" spans="1:3" ht="15.75" thickBot="1" x14ac:dyDescent="0.3">
      <c r="B3" s="52"/>
      <c r="C3" s="28"/>
    </row>
    <row r="4" spans="1:3" ht="34.5" customHeight="1" thickBot="1" x14ac:dyDescent="0.3">
      <c r="B4" s="60" t="s">
        <v>158</v>
      </c>
      <c r="C4" s="61" t="s">
        <v>84</v>
      </c>
    </row>
    <row r="5" spans="1:3" ht="63.75" customHeight="1" x14ac:dyDescent="0.25">
      <c r="A5" s="4">
        <v>1</v>
      </c>
      <c r="B5" s="62" t="s">
        <v>163</v>
      </c>
      <c r="C5" s="63" t="s">
        <v>164</v>
      </c>
    </row>
    <row r="6" spans="1:3" ht="38.25" customHeight="1" x14ac:dyDescent="0.25">
      <c r="A6" s="4">
        <v>2</v>
      </c>
      <c r="B6" s="64" t="s">
        <v>159</v>
      </c>
      <c r="C6" s="65" t="s">
        <v>161</v>
      </c>
    </row>
    <row r="7" spans="1:3" ht="38.25" customHeight="1" thickBot="1" x14ac:dyDescent="0.3">
      <c r="A7" s="4">
        <v>3</v>
      </c>
      <c r="B7" s="66" t="s">
        <v>165</v>
      </c>
      <c r="C7" s="67" t="s">
        <v>162</v>
      </c>
    </row>
    <row r="8" spans="1:3" x14ac:dyDescent="0.25">
      <c r="B8" s="52"/>
      <c r="C8" s="28"/>
    </row>
    <row r="9" spans="1:3" ht="45.75" customHeight="1" x14ac:dyDescent="0.25">
      <c r="B9" s="118" t="s">
        <v>170</v>
      </c>
      <c r="C9" s="118"/>
    </row>
    <row r="10" spans="1:3" ht="87" customHeight="1" x14ac:dyDescent="0.25">
      <c r="B10" s="118" t="s">
        <v>171</v>
      </c>
      <c r="C10" s="118"/>
    </row>
  </sheetData>
  <mergeCells count="3">
    <mergeCell ref="B2:C2"/>
    <mergeCell ref="B9:C9"/>
    <mergeCell ref="B10:C10"/>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1</vt:i4>
      </vt:variant>
    </vt:vector>
  </HeadingPairs>
  <TitlesOfParts>
    <vt:vector size="6" baseType="lpstr">
      <vt:lpstr>ТДИД</vt:lpstr>
      <vt:lpstr>za_isak</vt:lpstr>
      <vt:lpstr>KODOVE_ISAK</vt:lpstr>
      <vt:lpstr>Списък опростени </vt:lpstr>
      <vt:lpstr>Списък държавни помощи</vt:lpstr>
      <vt:lpstr>ТДИД!Print_Area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bistrag</dc:creator>
  <cp:lastModifiedBy>Zdravko Sechkov</cp:lastModifiedBy>
  <cp:lastPrinted>2017-10-05T09:08:57Z</cp:lastPrinted>
  <dcterms:created xsi:type="dcterms:W3CDTF">2017-10-04T07:09:36Z</dcterms:created>
  <dcterms:modified xsi:type="dcterms:W3CDTF">2018-11-18T14:56:47Z</dcterms:modified>
</cp:coreProperties>
</file>